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/>
  <mc:AlternateContent xmlns:mc="http://schemas.openxmlformats.org/markup-compatibility/2006">
    <mc:Choice Requires="x15">
      <x15ac:absPath xmlns:x15ac="http://schemas.microsoft.com/office/spreadsheetml/2010/11/ac" url="G:\PORTEFEUILLES\aseccia\2025\Marchés en cours\2024EFSPAC707 Tvx MDD Aubagne\2-DCE\"/>
    </mc:Choice>
  </mc:AlternateContent>
  <xr:revisionPtr revIDLastSave="0" documentId="13_ncr:1_{DFBF3DE5-C29D-4DC8-BB10-EC9AD225944A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ESTIM" sheetId="1" r:id="rId1"/>
  </sheets>
  <definedNames>
    <definedName name="_xlnm.Print_Titles" localSheetId="0">ESTIM!$1:$5</definedName>
    <definedName name="_xlnm.Print_Area" localSheetId="0">ESTIM!$A$1:$K$97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30" i="1" l="1"/>
  <c r="H26" i="1"/>
  <c r="H25" i="1" l="1"/>
  <c r="H68" i="1" s="1"/>
  <c r="H29" i="1"/>
  <c r="H91" i="1"/>
  <c r="H67" i="1"/>
  <c r="H84" i="1"/>
  <c r="H83" i="1"/>
  <c r="H76" i="1"/>
  <c r="H70" i="1"/>
  <c r="H72" i="1"/>
  <c r="H73" i="1" l="1"/>
</calcChain>
</file>

<file path=xl/sharedStrings.xml><?xml version="1.0" encoding="utf-8"?>
<sst xmlns="http://schemas.openxmlformats.org/spreadsheetml/2006/main" count="159" uniqueCount="105">
  <si>
    <t>Etablissement Français du Sang</t>
  </si>
  <si>
    <t>Aménagement d'une Maison du don du sang à Aubagne</t>
  </si>
  <si>
    <t>Ref :</t>
  </si>
  <si>
    <t>3i.25.01.04</t>
  </si>
  <si>
    <t>DPGF Lot 03 Electricité CFO cfa</t>
  </si>
  <si>
    <t>Ind.1</t>
  </si>
  <si>
    <t>N°/ref CCTP</t>
  </si>
  <si>
    <t>Désignation Poste</t>
  </si>
  <si>
    <t>Unité</t>
  </si>
  <si>
    <t>Qté MOE</t>
  </si>
  <si>
    <t>Qté Ent.</t>
  </si>
  <si>
    <t>P.U</t>
  </si>
  <si>
    <t>Prix Total € HT</t>
  </si>
  <si>
    <t>COURANTS FORTS</t>
  </si>
  <si>
    <t>Installation de chantier</t>
  </si>
  <si>
    <t>Installation électrique de chantier (coffrets, éclairage, etc.)</t>
  </si>
  <si>
    <t>ens</t>
  </si>
  <si>
    <t>Dépose - adaptations de l'existant</t>
  </si>
  <si>
    <t xml:space="preserve">Dépose et évacuation des éléments abandonnés </t>
  </si>
  <si>
    <t>Protection et sécurisation des éléments conservés</t>
  </si>
  <si>
    <t>Source d'installation électrique</t>
  </si>
  <si>
    <t>Accompagnement ENEDIS pour la mise en service du PDL 36kVA (calibrage DG à 60A, VIEL et CONSUEL).
Suppression de la 2ème installation BT &lt;36KVA</t>
  </si>
  <si>
    <t>Mise à la terre</t>
  </si>
  <si>
    <t>Vérification et amélioration Prise de Terre existante</t>
  </si>
  <si>
    <t>Liaisons équipotentielles</t>
  </si>
  <si>
    <t>Protection foudre et surtensions</t>
  </si>
  <si>
    <t>Parafoudre</t>
  </si>
  <si>
    <t>Tableaux et coffrets électriques</t>
  </si>
  <si>
    <t>TGBT complet</t>
  </si>
  <si>
    <t>TD-Ondulé</t>
  </si>
  <si>
    <t>Cheminement CFO</t>
  </si>
  <si>
    <t>Chemin de câbles principaux</t>
  </si>
  <si>
    <t>ml</t>
  </si>
  <si>
    <t>Chemin de câbles secondaires</t>
  </si>
  <si>
    <t>Goulotte PVC 2 compartiments</t>
  </si>
  <si>
    <t xml:space="preserve">Colonne de distribution 4 compartiments </t>
  </si>
  <si>
    <t>U</t>
  </si>
  <si>
    <t>Câblage CFO</t>
  </si>
  <si>
    <t>Petites sections (5G2,5 - 5G1,5)</t>
  </si>
  <si>
    <t>Petites sections (3G2,5 - 3G1,5)</t>
  </si>
  <si>
    <t>Eclairage</t>
  </si>
  <si>
    <t>T1 Pavé lumineux 600x600 LED gradable 34W</t>
  </si>
  <si>
    <t>T2 Downlight LED 18W</t>
  </si>
  <si>
    <t>T3 Hublot étanche LED 18W</t>
  </si>
  <si>
    <t>T4 Suspension LED longitudinale 1,525m 47W</t>
  </si>
  <si>
    <t>Eclairage de sécurité</t>
  </si>
  <si>
    <t>BAES évacuation adressable</t>
  </si>
  <si>
    <t>Système central de gestion et supervision à distance</t>
  </si>
  <si>
    <t>Télécommande de mise au repos</t>
  </si>
  <si>
    <t>Appareillage</t>
  </si>
  <si>
    <t>Prises de courant 230V 2P+T</t>
  </si>
  <si>
    <t>PC PTI</t>
  </si>
  <si>
    <t>PC service</t>
  </si>
  <si>
    <t>Commandes d'éclairage</t>
  </si>
  <si>
    <t>Commandes d'éclairages simples (SA, VV, BP, IG)</t>
  </si>
  <si>
    <t>Détecteurs de mouvements</t>
  </si>
  <si>
    <t>Onduleur 10kVA - 20min</t>
  </si>
  <si>
    <t>Alimentations spécifiques</t>
  </si>
  <si>
    <t>Lot 1 : Second Œuvre - Serrurerie - Enseignes</t>
  </si>
  <si>
    <t>Alim porte automatique</t>
  </si>
  <si>
    <t>Alim store intégré dans vitrage cloison</t>
  </si>
  <si>
    <t>Alim enseigne lumiseuse (yc coupure pompier)</t>
  </si>
  <si>
    <t>Lot 5 : Electricité CFO - cfa</t>
  </si>
  <si>
    <t>Alim réparteur info (bandeaux PC)</t>
  </si>
  <si>
    <t>Alim Centrale sûreté et équipements divers (ventouses, gaches)</t>
  </si>
  <si>
    <t>Lot 6 : CVC - Plomberie</t>
  </si>
  <si>
    <t>Alim TD CVC</t>
  </si>
  <si>
    <t>Alim VMC (C4 CR1)</t>
  </si>
  <si>
    <t>COURANTS FAIBLES</t>
  </si>
  <si>
    <t>VDI</t>
  </si>
  <si>
    <t>Répartiteurs informatiques</t>
  </si>
  <si>
    <t>RG : Baie informatique 800x1200 42U équipée suivant CCTP</t>
  </si>
  <si>
    <t>Rocades</t>
  </si>
  <si>
    <t>Intégration de la tête opérateur dans le RG</t>
  </si>
  <si>
    <t>Cheminements</t>
  </si>
  <si>
    <t>Chemins de câbles principaux</t>
  </si>
  <si>
    <t>Chemins de câbles secondaires</t>
  </si>
  <si>
    <t>Câblage de distribution Ethernet</t>
  </si>
  <si>
    <t>câble Ethernet 1x4p classe E cat.6 F/FTP</t>
  </si>
  <si>
    <t>Cordons de brassage et de station</t>
  </si>
  <si>
    <t>Cordon de station 1x4p cat.6 F/FTP 100 Ohms - 3m</t>
  </si>
  <si>
    <t>Cordon de brassage 1x4p cat.6 F/FTP 100 Ohms - 0,30m à 1m</t>
  </si>
  <si>
    <t>Prises terminales RJ45</t>
  </si>
  <si>
    <t>Recette informatique</t>
  </si>
  <si>
    <t>Recette cuivre prises terminales et en baies</t>
  </si>
  <si>
    <t>SSI</t>
  </si>
  <si>
    <t>Equipement d'alarme Type 4 (existant)</t>
  </si>
  <si>
    <t>PM</t>
  </si>
  <si>
    <t>Déclencheur manuel d'alarme incendie (DM)</t>
  </si>
  <si>
    <t>Diffuseur sonore d'alarme incendie (DS)</t>
  </si>
  <si>
    <t>Diffuseur lumineux d'alarme incendie (DL)</t>
  </si>
  <si>
    <t>Câblage</t>
  </si>
  <si>
    <t>Câble détection</t>
  </si>
  <si>
    <t>Câble puissance mise en sécurité</t>
  </si>
  <si>
    <t>Mise en service paramétrage, essais, formation des utilisateurs</t>
  </si>
  <si>
    <t>Sûreté</t>
  </si>
  <si>
    <t>Contrôle d'accès</t>
  </si>
  <si>
    <t>Matériel central et adaptation au système multisite EXCALIBUR</t>
  </si>
  <si>
    <t>Ensemble porte sous contrôle d'accès ventouse avec lecteur de badge en entrée + BP et BBG en sortie</t>
  </si>
  <si>
    <t>Ensemble visiophonie (portier vidéo, retour, câblage et OAD porte)</t>
  </si>
  <si>
    <t>Assistance pour Mise en service paramétrage, essais</t>
  </si>
  <si>
    <t>Anti-intrusion</t>
  </si>
  <si>
    <t>TOTAL GENERAL € HT</t>
  </si>
  <si>
    <t>T.V.A 20%</t>
  </si>
  <si>
    <t>TOTAL GENERAL TTC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</si>
</sst>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4" x14ac:knownFonts="1">
    <font>
      <sz val="11"/>
      <color theme="1"/>
      <name val="Century Gothic"/>
      <family val="2"/>
      <scheme val="minor"/>
    </font>
    <font>
      <sz val="8"/>
      <color theme="1"/>
      <name val="Century Gothic"/>
      <family val="2"/>
      <scheme val="minor"/>
    </font>
    <font>
      <sz val="10"/>
      <color theme="1"/>
      <name val="Century Gothic"/>
      <family val="2"/>
      <scheme val="minor"/>
    </font>
    <font>
      <b/>
      <sz val="10"/>
      <color theme="0"/>
      <name val="Century Gothic"/>
      <family val="2"/>
      <scheme val="minor"/>
    </font>
    <font>
      <b/>
      <sz val="10"/>
      <color theme="1"/>
      <name val="Century Gothic"/>
      <family val="2"/>
      <scheme val="minor"/>
    </font>
    <font>
      <b/>
      <sz val="8"/>
      <color theme="1"/>
      <name val="Century Gothic"/>
      <family val="2"/>
      <scheme val="minor"/>
    </font>
    <font>
      <b/>
      <sz val="8"/>
      <color theme="0"/>
      <name val="Century Gothic"/>
      <family val="2"/>
      <scheme val="minor"/>
    </font>
    <font>
      <sz val="8"/>
      <name val="Century Gothic"/>
      <family val="2"/>
      <scheme val="minor"/>
    </font>
    <font>
      <sz val="10"/>
      <color theme="0"/>
      <name val="Century Gothic"/>
      <family val="2"/>
      <scheme val="minor"/>
    </font>
    <font>
      <b/>
      <sz val="8"/>
      <color theme="3"/>
      <name val="Century Gothic"/>
      <family val="2"/>
      <scheme val="minor"/>
    </font>
    <font>
      <b/>
      <sz val="8"/>
      <name val="Century Gothic"/>
      <family val="2"/>
      <scheme val="minor"/>
    </font>
    <font>
      <b/>
      <sz val="10"/>
      <name val="Century Gothic"/>
      <family val="2"/>
      <scheme val="minor"/>
    </font>
    <font>
      <sz val="10"/>
      <color rgb="FFFF0000"/>
      <name val="Century Gothic"/>
      <family val="2"/>
      <scheme val="minor"/>
    </font>
    <font>
      <sz val="10"/>
      <name val="Century Gothic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rgb="FF9A00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7C8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/>
      <diagonal/>
    </border>
  </borders>
  <cellStyleXfs count="1">
    <xf numFmtId="0" fontId="0" fillId="0" borderId="0"/>
  </cellStyleXfs>
  <cellXfs count="78">
    <xf numFmtId="0" fontId="0" fillId="0" borderId="0" xfId="0"/>
    <xf numFmtId="0" fontId="2" fillId="0" borderId="0" xfId="0" applyFont="1" applyAlignment="1">
      <alignment vertical="top"/>
    </xf>
    <xf numFmtId="0" fontId="4" fillId="0" borderId="0" xfId="0" applyFont="1" applyAlignment="1">
      <alignment vertical="top"/>
    </xf>
    <xf numFmtId="0" fontId="3" fillId="0" borderId="0" xfId="0" applyFont="1" applyAlignment="1">
      <alignment vertical="top"/>
    </xf>
    <xf numFmtId="0" fontId="5" fillId="3" borderId="0" xfId="0" applyFont="1" applyFill="1" applyAlignment="1">
      <alignment vertical="top"/>
    </xf>
    <xf numFmtId="0" fontId="2" fillId="3" borderId="0" xfId="0" applyFont="1" applyFill="1" applyAlignment="1">
      <alignment vertical="top"/>
    </xf>
    <xf numFmtId="0" fontId="2" fillId="0" borderId="0" xfId="0" applyFont="1" applyAlignment="1">
      <alignment horizontal="center" vertical="top"/>
    </xf>
    <xf numFmtId="0" fontId="1" fillId="3" borderId="0" xfId="0" applyFont="1" applyFill="1" applyAlignment="1">
      <alignment horizontal="center" vertical="top"/>
    </xf>
    <xf numFmtId="0" fontId="6" fillId="4" borderId="0" xfId="0" applyFont="1" applyFill="1" applyAlignment="1">
      <alignment horizontal="center" vertical="top"/>
    </xf>
    <xf numFmtId="0" fontId="6" fillId="4" borderId="0" xfId="0" applyFont="1" applyFill="1" applyAlignment="1">
      <alignment vertical="top"/>
    </xf>
    <xf numFmtId="3" fontId="6" fillId="4" borderId="0" xfId="0" applyNumberFormat="1" applyFont="1" applyFill="1" applyAlignment="1">
      <alignment vertical="top"/>
    </xf>
    <xf numFmtId="0" fontId="6" fillId="5" borderId="0" xfId="0" applyFont="1" applyFill="1" applyAlignment="1">
      <alignment horizontal="left" vertical="top"/>
    </xf>
    <xf numFmtId="0" fontId="6" fillId="5" borderId="0" xfId="0" applyFont="1" applyFill="1" applyAlignment="1">
      <alignment horizontal="center" vertical="top"/>
    </xf>
    <xf numFmtId="0" fontId="6" fillId="5" borderId="0" xfId="0" applyFont="1" applyFill="1" applyAlignment="1">
      <alignment vertical="top"/>
    </xf>
    <xf numFmtId="0" fontId="6" fillId="5" borderId="0" xfId="0" applyFont="1" applyFill="1" applyAlignment="1">
      <alignment horizontal="right" vertical="top"/>
    </xf>
    <xf numFmtId="0" fontId="8" fillId="4" borderId="1" xfId="0" applyFont="1" applyFill="1" applyBorder="1" applyAlignment="1">
      <alignment horizontal="center" vertical="top"/>
    </xf>
    <xf numFmtId="0" fontId="8" fillId="4" borderId="2" xfId="0" applyFont="1" applyFill="1" applyBorder="1" applyAlignment="1">
      <alignment horizontal="right" vertical="top"/>
    </xf>
    <xf numFmtId="0" fontId="8" fillId="4" borderId="3" xfId="0" applyFont="1" applyFill="1" applyBorder="1" applyAlignment="1">
      <alignment vertical="top"/>
    </xf>
    <xf numFmtId="0" fontId="8" fillId="4" borderId="3" xfId="0" applyFont="1" applyFill="1" applyBorder="1" applyAlignment="1">
      <alignment horizontal="center" vertical="top"/>
    </xf>
    <xf numFmtId="0" fontId="8" fillId="4" borderId="3" xfId="0" applyFont="1" applyFill="1" applyBorder="1" applyAlignment="1">
      <alignment horizontal="right" vertical="top"/>
    </xf>
    <xf numFmtId="14" fontId="8" fillId="4" borderId="3" xfId="0" applyNumberFormat="1" applyFont="1" applyFill="1" applyBorder="1" applyAlignment="1">
      <alignment vertical="top"/>
    </xf>
    <xf numFmtId="4" fontId="6" fillId="5" borderId="0" xfId="0" applyNumberFormat="1" applyFont="1" applyFill="1" applyAlignment="1">
      <alignment horizontal="right" vertical="top"/>
    </xf>
    <xf numFmtId="4" fontId="6" fillId="4" borderId="0" xfId="0" applyNumberFormat="1" applyFont="1" applyFill="1" applyAlignment="1">
      <alignment horizontal="right" vertical="top"/>
    </xf>
    <xf numFmtId="4" fontId="1" fillId="3" borderId="0" xfId="0" applyNumberFormat="1" applyFont="1" applyFill="1" applyAlignment="1">
      <alignment horizontal="right" vertical="top"/>
    </xf>
    <xf numFmtId="0" fontId="1" fillId="2" borderId="0" xfId="0" applyFont="1" applyFill="1" applyAlignment="1">
      <alignment vertical="top"/>
    </xf>
    <xf numFmtId="0" fontId="1" fillId="2" borderId="0" xfId="0" applyFont="1" applyFill="1" applyAlignment="1">
      <alignment horizontal="center" vertical="top"/>
    </xf>
    <xf numFmtId="0" fontId="2" fillId="2" borderId="0" xfId="0" applyFont="1" applyFill="1" applyAlignment="1">
      <alignment vertical="top"/>
    </xf>
    <xf numFmtId="3" fontId="1" fillId="2" borderId="0" xfId="0" applyNumberFormat="1" applyFont="1" applyFill="1" applyAlignment="1">
      <alignment vertical="top"/>
    </xf>
    <xf numFmtId="164" fontId="1" fillId="2" borderId="0" xfId="0" applyNumberFormat="1" applyFont="1" applyFill="1" applyAlignment="1">
      <alignment vertical="top"/>
    </xf>
    <xf numFmtId="0" fontId="8" fillId="4" borderId="1" xfId="0" applyFont="1" applyFill="1" applyBorder="1" applyAlignment="1">
      <alignment horizontal="right" vertical="top"/>
    </xf>
    <xf numFmtId="0" fontId="1" fillId="2" borderId="0" xfId="0" applyFont="1" applyFill="1" applyAlignment="1">
      <alignment horizontal="right" vertical="top"/>
    </xf>
    <xf numFmtId="0" fontId="6" fillId="4" borderId="0" xfId="0" applyFont="1" applyFill="1" applyAlignment="1">
      <alignment horizontal="right" vertical="top"/>
    </xf>
    <xf numFmtId="0" fontId="1" fillId="3" borderId="0" xfId="0" applyFont="1" applyFill="1" applyAlignment="1">
      <alignment horizontal="right" vertical="top"/>
    </xf>
    <xf numFmtId="0" fontId="2" fillId="0" borderId="0" xfId="0" applyFont="1" applyAlignment="1">
      <alignment horizontal="right" vertical="top"/>
    </xf>
    <xf numFmtId="0" fontId="9" fillId="6" borderId="3" xfId="0" applyFont="1" applyFill="1" applyBorder="1" applyAlignment="1">
      <alignment horizontal="center" vertical="top"/>
    </xf>
    <xf numFmtId="0" fontId="9" fillId="6" borderId="3" xfId="0" applyFont="1" applyFill="1" applyBorder="1" applyAlignment="1">
      <alignment vertical="top"/>
    </xf>
    <xf numFmtId="0" fontId="9" fillId="6" borderId="3" xfId="0" applyFont="1" applyFill="1" applyBorder="1" applyAlignment="1">
      <alignment horizontal="right" vertical="top"/>
    </xf>
    <xf numFmtId="3" fontId="9" fillId="6" borderId="3" xfId="0" applyNumberFormat="1" applyFont="1" applyFill="1" applyBorder="1" applyAlignment="1">
      <alignment vertical="top"/>
    </xf>
    <xf numFmtId="4" fontId="9" fillId="6" borderId="3" xfId="0" applyNumberFormat="1" applyFont="1" applyFill="1" applyBorder="1" applyAlignment="1">
      <alignment horizontal="right" vertical="top"/>
    </xf>
    <xf numFmtId="0" fontId="9" fillId="6" borderId="0" xfId="0" applyFont="1" applyFill="1" applyAlignment="1">
      <alignment horizontal="center" vertical="top"/>
    </xf>
    <xf numFmtId="0" fontId="9" fillId="6" borderId="0" xfId="0" applyFont="1" applyFill="1" applyAlignment="1">
      <alignment vertical="top"/>
    </xf>
    <xf numFmtId="0" fontId="9" fillId="6" borderId="0" xfId="0" applyFont="1" applyFill="1" applyAlignment="1">
      <alignment horizontal="right" vertical="top"/>
    </xf>
    <xf numFmtId="3" fontId="9" fillId="6" borderId="0" xfId="0" applyNumberFormat="1" applyFont="1" applyFill="1" applyAlignment="1">
      <alignment vertical="top"/>
    </xf>
    <xf numFmtId="4" fontId="9" fillId="6" borderId="0" xfId="0" applyNumberFormat="1" applyFont="1" applyFill="1" applyAlignment="1">
      <alignment horizontal="right" vertical="top"/>
    </xf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right" vertical="top"/>
    </xf>
    <xf numFmtId="3" fontId="1" fillId="0" borderId="0" xfId="0" applyNumberFormat="1" applyFont="1" applyAlignment="1">
      <alignment vertical="top"/>
    </xf>
    <xf numFmtId="4" fontId="1" fillId="0" borderId="0" xfId="0" applyNumberFormat="1" applyFont="1" applyAlignment="1">
      <alignment horizontal="right" vertical="top"/>
    </xf>
    <xf numFmtId="0" fontId="1" fillId="0" borderId="0" xfId="0" applyFont="1" applyAlignment="1">
      <alignment vertical="top"/>
    </xf>
    <xf numFmtId="0" fontId="1" fillId="0" borderId="0" xfId="0" applyFont="1" applyAlignment="1">
      <alignment horizontal="left" vertical="top" indent="1"/>
    </xf>
    <xf numFmtId="3" fontId="2" fillId="2" borderId="0" xfId="0" applyNumberFormat="1" applyFont="1" applyFill="1" applyAlignment="1">
      <alignment horizontal="right" vertical="top"/>
    </xf>
    <xf numFmtId="3" fontId="2" fillId="2" borderId="0" xfId="0" applyNumberFormat="1" applyFont="1" applyFill="1" applyAlignment="1">
      <alignment vertical="top"/>
    </xf>
    <xf numFmtId="3" fontId="6" fillId="5" borderId="0" xfId="0" applyNumberFormat="1" applyFont="1" applyFill="1" applyAlignment="1">
      <alignment horizontal="right" vertical="top"/>
    </xf>
    <xf numFmtId="3" fontId="1" fillId="2" borderId="0" xfId="0" applyNumberFormat="1" applyFont="1" applyFill="1" applyAlignment="1">
      <alignment horizontal="center" vertical="top"/>
    </xf>
    <xf numFmtId="3" fontId="2" fillId="0" borderId="0" xfId="0" applyNumberFormat="1" applyFont="1" applyAlignment="1">
      <alignment vertical="top"/>
    </xf>
    <xf numFmtId="0" fontId="10" fillId="0" borderId="0" xfId="0" applyFont="1" applyAlignment="1">
      <alignment horizontal="center" vertical="top"/>
    </xf>
    <xf numFmtId="0" fontId="11" fillId="0" borderId="0" xfId="0" applyFont="1" applyAlignment="1">
      <alignment vertical="top"/>
    </xf>
    <xf numFmtId="0" fontId="10" fillId="0" borderId="0" xfId="0" applyFont="1" applyAlignment="1">
      <alignment vertical="top"/>
    </xf>
    <xf numFmtId="0" fontId="10" fillId="0" borderId="0" xfId="0" applyFont="1" applyAlignment="1">
      <alignment horizontal="right" vertical="top"/>
    </xf>
    <xf numFmtId="3" fontId="10" fillId="0" borderId="0" xfId="0" applyNumberFormat="1" applyFont="1" applyAlignment="1">
      <alignment vertical="top"/>
    </xf>
    <xf numFmtId="4" fontId="10" fillId="0" borderId="0" xfId="0" applyNumberFormat="1" applyFont="1" applyAlignment="1">
      <alignment horizontal="right" vertical="top"/>
    </xf>
    <xf numFmtId="0" fontId="8" fillId="4" borderId="1" xfId="0" applyFont="1" applyFill="1" applyBorder="1" applyAlignment="1">
      <alignment vertical="top"/>
    </xf>
    <xf numFmtId="0" fontId="1" fillId="7" borderId="0" xfId="0" applyFont="1" applyFill="1" applyAlignment="1">
      <alignment horizontal="center" vertical="top"/>
    </xf>
    <xf numFmtId="0" fontId="5" fillId="7" borderId="0" xfId="0" applyFont="1" applyFill="1" applyAlignment="1">
      <alignment horizontal="center" vertical="top"/>
    </xf>
    <xf numFmtId="0" fontId="1" fillId="0" borderId="0" xfId="0" applyFont="1" applyAlignment="1">
      <alignment vertical="top" wrapText="1"/>
    </xf>
    <xf numFmtId="4" fontId="1" fillId="0" borderId="0" xfId="0" applyNumberFormat="1" applyFont="1" applyAlignment="1">
      <alignment vertical="top"/>
    </xf>
    <xf numFmtId="0" fontId="1" fillId="0" borderId="0" xfId="0" applyFont="1" applyAlignment="1">
      <alignment horizontal="left" vertical="top" wrapText="1"/>
    </xf>
    <xf numFmtId="0" fontId="7" fillId="0" borderId="0" xfId="0" applyFont="1" applyAlignment="1">
      <alignment vertical="top"/>
    </xf>
    <xf numFmtId="0" fontId="7" fillId="0" borderId="0" xfId="0" applyFont="1" applyAlignment="1">
      <alignment horizontal="center" vertical="top"/>
    </xf>
    <xf numFmtId="0" fontId="7" fillId="0" borderId="0" xfId="0" applyFont="1" applyAlignment="1">
      <alignment horizontal="right" vertical="top"/>
    </xf>
    <xf numFmtId="3" fontId="7" fillId="0" borderId="0" xfId="0" applyNumberFormat="1" applyFont="1" applyAlignment="1">
      <alignment vertical="top"/>
    </xf>
    <xf numFmtId="4" fontId="7" fillId="0" borderId="0" xfId="0" applyNumberFormat="1" applyFont="1" applyAlignment="1">
      <alignment horizontal="right" vertical="top"/>
    </xf>
    <xf numFmtId="0" fontId="13" fillId="0" borderId="0" xfId="0" applyFont="1" applyAlignment="1">
      <alignment vertical="top"/>
    </xf>
    <xf numFmtId="0" fontId="8" fillId="4" borderId="1" xfId="0" applyFont="1" applyFill="1" applyBorder="1" applyAlignment="1">
      <alignment horizontal="right" vertical="top"/>
    </xf>
    <xf numFmtId="0" fontId="2" fillId="0" borderId="0" xfId="0" applyFont="1" applyAlignment="1">
      <alignment horizontal="center" vertical="top"/>
    </xf>
    <xf numFmtId="0" fontId="8" fillId="4" borderId="2" xfId="0" applyFont="1" applyFill="1" applyBorder="1" applyAlignment="1">
      <alignment horizontal="left" vertical="top" wrapText="1"/>
    </xf>
    <xf numFmtId="0" fontId="12" fillId="2" borderId="0" xfId="0" applyFont="1" applyFill="1" applyAlignment="1">
      <alignment vertical="top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7C80"/>
      <color rgb="FFC00000"/>
      <color rgb="FF9A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11561</xdr:colOff>
      <xdr:row>0</xdr:row>
      <xdr:rowOff>0</xdr:rowOff>
    </xdr:from>
    <xdr:to>
      <xdr:col>10</xdr:col>
      <xdr:colOff>598171</xdr:colOff>
      <xdr:row>1</xdr:row>
      <xdr:rowOff>133350</xdr:rowOff>
    </xdr:to>
    <xdr:pic>
      <xdr:nvPicPr>
        <xdr:cNvPr id="4" name="Image 3" descr="Une image contenant Police, Graphique, logo, graphisme&#10;&#10;Description générée automatiquement">
          <a:extLst>
            <a:ext uri="{FF2B5EF4-FFF2-40B4-BE49-F238E27FC236}">
              <a16:creationId xmlns:a16="http://schemas.microsoft.com/office/drawing/2014/main" id="{9EFCA445-B696-4F9F-B1AF-89CC002BFD5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507611" y="0"/>
          <a:ext cx="588515" cy="400050"/>
        </a:xfrm>
        <a:prstGeom prst="rect">
          <a:avLst/>
        </a:prstGeom>
      </xdr:spPr>
    </xdr:pic>
    <xdr:clientData/>
  </xdr:twoCellAnchor>
  <xdr:twoCellAnchor editAs="oneCell">
    <xdr:from>
      <xdr:col>10</xdr:col>
      <xdr:colOff>476250</xdr:colOff>
      <xdr:row>1</xdr:row>
      <xdr:rowOff>66675</xdr:rowOff>
    </xdr:from>
    <xdr:to>
      <xdr:col>10</xdr:col>
      <xdr:colOff>933450</xdr:colOff>
      <xdr:row>2</xdr:row>
      <xdr:rowOff>134955</xdr:rowOff>
    </xdr:to>
    <xdr:pic>
      <xdr:nvPicPr>
        <xdr:cNvPr id="3" name="Image 2" descr="Une image contenant Graphique, Police, graphisme, logo&#10;&#10;Description générée automatiquement">
          <a:extLst>
            <a:ext uri="{FF2B5EF4-FFF2-40B4-BE49-F238E27FC236}">
              <a16:creationId xmlns:a16="http://schemas.microsoft.com/office/drawing/2014/main" id="{27E07604-16E8-4EED-9246-62E303B4B44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972300" y="247650"/>
          <a:ext cx="457200" cy="407370"/>
        </a:xfrm>
        <a:prstGeom prst="rect">
          <a:avLst/>
        </a:prstGeom>
      </xdr:spPr>
    </xdr:pic>
    <xdr:clientData/>
  </xdr:twoCellAnchor>
  <xdr:twoCellAnchor editAs="oneCell">
    <xdr:from>
      <xdr:col>0</xdr:col>
      <xdr:colOff>66675</xdr:colOff>
      <xdr:row>0</xdr:row>
      <xdr:rowOff>36195</xdr:rowOff>
    </xdr:from>
    <xdr:to>
      <xdr:col>4</xdr:col>
      <xdr:colOff>133350</xdr:colOff>
      <xdr:row>2</xdr:row>
      <xdr:rowOff>190500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400F806F-E5C2-498A-BA2A-91E006D1FF8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66675" y="36195"/>
          <a:ext cx="800100" cy="773430"/>
        </a:xfrm>
        <a:prstGeom prst="rect">
          <a:avLst/>
        </a:prstGeom>
      </xdr:spPr>
    </xdr:pic>
    <xdr:clientData/>
  </xdr:twoCellAnchor>
</xdr:wsDr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Ion">
  <a:themeElements>
    <a:clrScheme name="3i Groupe">
      <a:dk1>
        <a:sysClr val="windowText" lastClr="000000"/>
      </a:dk1>
      <a:lt1>
        <a:sysClr val="window" lastClr="FFFFFF"/>
      </a:lt1>
      <a:dk2>
        <a:srgbClr val="632423"/>
      </a:dk2>
      <a:lt2>
        <a:srgbClr val="F2F2F2"/>
      </a:lt2>
      <a:accent1>
        <a:srgbClr val="9A0000"/>
      </a:accent1>
      <a:accent2>
        <a:srgbClr val="C0504D"/>
      </a:accent2>
      <a:accent3>
        <a:srgbClr val="22BA12"/>
      </a:accent3>
      <a:accent4>
        <a:srgbClr val="8064A2"/>
      </a:accent4>
      <a:accent5>
        <a:srgbClr val="0070C0"/>
      </a:accent5>
      <a:accent6>
        <a:srgbClr val="F4B34A"/>
      </a:accent6>
      <a:hlink>
        <a:srgbClr val="FF3300"/>
      </a:hlink>
      <a:folHlink>
        <a:srgbClr val="C00000"/>
      </a:folHlink>
    </a:clrScheme>
    <a:fontScheme name="Ion">
      <a:majorFont>
        <a:latin typeface="Century Gothic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entury Gothic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Ion">
      <a:fillStyleLst>
        <a:solidFill>
          <a:schemeClr val="phClr"/>
        </a:solidFill>
        <a:gradFill rotWithShape="1">
          <a:gsLst>
            <a:gs pos="0">
              <a:schemeClr val="phClr">
                <a:tint val="64000"/>
                <a:lumMod val="118000"/>
              </a:schemeClr>
            </a:gs>
            <a:gs pos="100000">
              <a:schemeClr val="phClr">
                <a:tint val="92000"/>
                <a:alpha val="100000"/>
                <a:lumMod val="110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98000"/>
                <a:lumMod val="114000"/>
              </a:schemeClr>
            </a:gs>
            <a:gs pos="100000">
              <a:schemeClr val="phClr">
                <a:shade val="90000"/>
                <a:lumMod val="84000"/>
              </a:schemeClr>
            </a:gs>
          </a:gsLst>
          <a:lin ang="5400000" scaled="0"/>
        </a:gradFill>
      </a:fillStyleLst>
      <a:lnStyleLst>
        <a:ln w="9525" cap="rnd" cmpd="sng" algn="ctr">
          <a:solidFill>
            <a:schemeClr val="phClr"/>
          </a:solidFill>
          <a:prstDash val="solid"/>
        </a:ln>
        <a:ln w="19050" cap="rnd" cmpd="sng" algn="ctr">
          <a:solidFill>
            <a:schemeClr val="phClr"/>
          </a:solidFill>
          <a:prstDash val="solid"/>
        </a:ln>
        <a:ln w="28575" cap="rnd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outerShdw blurRad="38100" dist="25400" dir="5400000" rotWithShape="0">
              <a:srgbClr val="000000">
                <a:alpha val="45000"/>
              </a:srgbClr>
            </a:outerShdw>
          </a:effectLst>
        </a:effectStyle>
        <a:effectStyle>
          <a:effectLst>
            <a:outerShdw blurRad="63500" dist="38100" dir="5400000" rotWithShape="0">
              <a:srgbClr val="000000">
                <a:alpha val="60000"/>
              </a:srgbClr>
            </a:outerShdw>
          </a:effectLst>
          <a:scene3d>
            <a:camera prst="orthographicFront">
              <a:rot lat="0" lon="0" rev="0"/>
            </a:camera>
            <a:lightRig rig="threePt" dir="tl"/>
          </a:scene3d>
          <a:sp3d prstMaterial="plastic">
            <a:bevelT w="0" h="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97000"/>
                <a:hueMod val="88000"/>
                <a:satMod val="130000"/>
                <a:lumMod val="124000"/>
              </a:schemeClr>
            </a:gs>
            <a:gs pos="100000">
              <a:schemeClr val="phClr">
                <a:tint val="96000"/>
                <a:shade val="88000"/>
                <a:hueMod val="108000"/>
                <a:satMod val="164000"/>
                <a:lumMod val="76000"/>
              </a:schemeClr>
            </a:gs>
          </a:gsLst>
          <a:path path="circle">
            <a:fillToRect l="45000" t="65000" r="125000" b="100000"/>
          </a:path>
        </a:gradFill>
        <a:blipFill rotWithShape="1">
          <a:blip xmlns:r="http://schemas.openxmlformats.org/officeDocument/2006/relationships" r:embed="rId1">
            <a:duotone>
              <a:schemeClr val="phClr">
                <a:shade val="69000"/>
                <a:hueMod val="108000"/>
                <a:satMod val="164000"/>
                <a:lumMod val="74000"/>
              </a:schemeClr>
              <a:schemeClr val="phClr">
                <a:tint val="96000"/>
                <a:hueMod val="88000"/>
                <a:satMod val="140000"/>
                <a:lumMod val="132000"/>
              </a:schemeClr>
            </a:duotone>
          </a:blip>
          <a:stretch/>
        </a:blip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Ion" id="{B8441ADB-2E43-4AF7-B97A-BD870242C6A8}" vid="{292E63A9-BB86-4E3D-B92A-7223C6510D2E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97"/>
  <sheetViews>
    <sheetView tabSelected="1" topLeftCell="A85" zoomScaleNormal="100" zoomScaleSheetLayoutView="100" workbookViewId="0">
      <selection activeCell="M93" sqref="M93"/>
    </sheetView>
  </sheetViews>
  <sheetFormatPr baseColWidth="10" defaultColWidth="9" defaultRowHeight="13.5" x14ac:dyDescent="0.3"/>
  <cols>
    <col min="1" max="1" width="2" style="6" customWidth="1"/>
    <col min="2" max="4" width="2.375" style="6" bestFit="1" customWidth="1"/>
    <col min="5" max="5" width="2" style="6" customWidth="1"/>
    <col min="6" max="6" width="43.625" style="1" customWidth="1"/>
    <col min="7" max="7" width="6.125" style="6" customWidth="1"/>
    <col min="8" max="8" width="7.5" style="33" customWidth="1"/>
    <col min="9" max="9" width="7.375" style="1" customWidth="1"/>
    <col min="10" max="10" width="9.5" style="1" customWidth="1"/>
    <col min="11" max="11" width="12.5" style="55" customWidth="1"/>
    <col min="12" max="12" width="3.125" style="1" customWidth="1"/>
    <col min="13" max="16384" width="9" style="1"/>
  </cols>
  <sheetData>
    <row r="1" spans="1:12" ht="21.6" customHeight="1" x14ac:dyDescent="0.3">
      <c r="A1" s="75"/>
      <c r="B1" s="75"/>
      <c r="C1" s="75"/>
      <c r="D1" s="75"/>
      <c r="E1" s="75"/>
      <c r="F1" s="62" t="s">
        <v>0</v>
      </c>
      <c r="G1" s="15"/>
      <c r="H1" s="29"/>
      <c r="I1" s="74"/>
      <c r="J1" s="74"/>
      <c r="K1" s="51"/>
    </row>
    <row r="2" spans="1:12" ht="27" customHeight="1" x14ac:dyDescent="0.3">
      <c r="A2" s="75"/>
      <c r="B2" s="75"/>
      <c r="C2" s="75"/>
      <c r="D2" s="75"/>
      <c r="E2" s="75"/>
      <c r="F2" s="76" t="s">
        <v>1</v>
      </c>
      <c r="G2" s="76"/>
      <c r="H2" s="16"/>
      <c r="I2" s="16" t="s">
        <v>2</v>
      </c>
      <c r="J2" s="16" t="s">
        <v>3</v>
      </c>
      <c r="K2" s="51"/>
    </row>
    <row r="3" spans="1:12" ht="18" customHeight="1" x14ac:dyDescent="0.3">
      <c r="A3" s="75"/>
      <c r="B3" s="75"/>
      <c r="C3" s="75"/>
      <c r="D3" s="75"/>
      <c r="E3" s="75"/>
      <c r="F3" s="17" t="s">
        <v>4</v>
      </c>
      <c r="G3" s="18"/>
      <c r="H3" s="19"/>
      <c r="I3" s="19" t="s">
        <v>5</v>
      </c>
      <c r="J3" s="20">
        <v>45866</v>
      </c>
      <c r="K3" s="52"/>
    </row>
    <row r="4" spans="1:12" s="26" customFormat="1" x14ac:dyDescent="0.3">
      <c r="A4" s="75"/>
      <c r="B4" s="75"/>
      <c r="C4" s="75"/>
      <c r="D4" s="75"/>
      <c r="E4" s="75"/>
      <c r="F4" s="24"/>
      <c r="G4" s="25"/>
      <c r="H4" s="30"/>
      <c r="I4" s="24"/>
      <c r="J4" s="24"/>
      <c r="K4" s="27"/>
    </row>
    <row r="5" spans="1:12" s="2" customFormat="1" ht="13.5" customHeight="1" x14ac:dyDescent="0.3">
      <c r="A5" s="11" t="s">
        <v>6</v>
      </c>
      <c r="B5" s="12"/>
      <c r="C5" s="12"/>
      <c r="D5" s="12"/>
      <c r="E5" s="12"/>
      <c r="F5" s="13" t="s">
        <v>7</v>
      </c>
      <c r="G5" s="12" t="s">
        <v>8</v>
      </c>
      <c r="H5" s="14" t="s">
        <v>9</v>
      </c>
      <c r="I5" s="12" t="s">
        <v>10</v>
      </c>
      <c r="J5" s="12" t="s">
        <v>11</v>
      </c>
      <c r="K5" s="53" t="s">
        <v>12</v>
      </c>
    </row>
    <row r="6" spans="1:12" s="26" customFormat="1" x14ac:dyDescent="0.3">
      <c r="A6" s="25"/>
      <c r="B6" s="25"/>
      <c r="C6" s="25"/>
      <c r="D6" s="25"/>
      <c r="E6" s="25"/>
      <c r="F6" s="24"/>
      <c r="G6" s="25"/>
      <c r="H6" s="30"/>
      <c r="I6" s="27"/>
      <c r="J6" s="28"/>
      <c r="K6" s="54"/>
    </row>
    <row r="7" spans="1:12" s="3" customFormat="1" x14ac:dyDescent="0.3">
      <c r="A7" s="8">
        <v>4</v>
      </c>
      <c r="B7" s="8"/>
      <c r="C7" s="8"/>
      <c r="D7" s="8"/>
      <c r="E7" s="8"/>
      <c r="F7" s="9" t="s">
        <v>13</v>
      </c>
      <c r="G7" s="8"/>
      <c r="H7" s="31"/>
      <c r="I7" s="10"/>
      <c r="J7" s="22"/>
      <c r="K7" s="22"/>
      <c r="L7" s="26"/>
    </row>
    <row r="8" spans="1:12" s="2" customFormat="1" x14ac:dyDescent="0.3">
      <c r="A8" s="34">
        <v>4</v>
      </c>
      <c r="B8" s="34">
        <v>1</v>
      </c>
      <c r="C8" s="34"/>
      <c r="D8" s="34"/>
      <c r="E8" s="34"/>
      <c r="F8" s="35" t="s">
        <v>14</v>
      </c>
      <c r="G8" s="34"/>
      <c r="H8" s="36"/>
      <c r="I8" s="37"/>
      <c r="J8" s="38"/>
      <c r="K8" s="38"/>
      <c r="L8" s="26"/>
    </row>
    <row r="9" spans="1:12" x14ac:dyDescent="0.3">
      <c r="A9" s="63">
        <v>4</v>
      </c>
      <c r="B9" s="63">
        <v>1</v>
      </c>
      <c r="C9" s="63">
        <v>1</v>
      </c>
      <c r="D9" s="63"/>
      <c r="E9" s="63"/>
      <c r="F9" s="45" t="s">
        <v>15</v>
      </c>
      <c r="G9" s="44" t="s">
        <v>16</v>
      </c>
      <c r="H9" s="46">
        <v>1</v>
      </c>
      <c r="I9" s="47"/>
      <c r="J9" s="48"/>
      <c r="K9" s="48"/>
      <c r="L9" s="26"/>
    </row>
    <row r="10" spans="1:12" s="2" customFormat="1" x14ac:dyDescent="0.3">
      <c r="A10" s="39">
        <v>4</v>
      </c>
      <c r="B10" s="39">
        <v>2</v>
      </c>
      <c r="C10" s="39"/>
      <c r="D10" s="39"/>
      <c r="E10" s="39"/>
      <c r="F10" s="40" t="s">
        <v>17</v>
      </c>
      <c r="G10" s="39"/>
      <c r="H10" s="41"/>
      <c r="I10" s="42"/>
      <c r="J10" s="43"/>
      <c r="K10" s="43"/>
      <c r="L10" s="26"/>
    </row>
    <row r="11" spans="1:12" x14ac:dyDescent="0.3">
      <c r="A11" s="63">
        <v>4</v>
      </c>
      <c r="B11" s="63">
        <v>2</v>
      </c>
      <c r="C11" s="63">
        <v>1</v>
      </c>
      <c r="D11" s="63"/>
      <c r="E11" s="63"/>
      <c r="F11" s="45" t="s">
        <v>18</v>
      </c>
      <c r="G11" s="44" t="s">
        <v>16</v>
      </c>
      <c r="H11" s="46">
        <v>1</v>
      </c>
      <c r="I11" s="47"/>
      <c r="J11" s="48"/>
      <c r="K11" s="48"/>
      <c r="L11" s="26"/>
    </row>
    <row r="12" spans="1:12" x14ac:dyDescent="0.3">
      <c r="A12" s="63">
        <v>4</v>
      </c>
      <c r="B12" s="63">
        <v>2</v>
      </c>
      <c r="C12" s="63">
        <v>2</v>
      </c>
      <c r="D12" s="63"/>
      <c r="E12" s="63"/>
      <c r="F12" s="45" t="s">
        <v>19</v>
      </c>
      <c r="G12" s="44" t="s">
        <v>16</v>
      </c>
      <c r="H12" s="46">
        <v>1</v>
      </c>
      <c r="I12" s="47"/>
      <c r="J12" s="48"/>
      <c r="K12" s="48"/>
      <c r="L12" s="26"/>
    </row>
    <row r="13" spans="1:12" s="2" customFormat="1" x14ac:dyDescent="0.3">
      <c r="A13" s="39">
        <v>4</v>
      </c>
      <c r="B13" s="39">
        <v>3</v>
      </c>
      <c r="C13" s="39"/>
      <c r="D13" s="39"/>
      <c r="E13" s="39"/>
      <c r="F13" s="40" t="s">
        <v>20</v>
      </c>
      <c r="G13" s="39"/>
      <c r="H13" s="41"/>
      <c r="I13" s="42"/>
      <c r="J13" s="43"/>
      <c r="K13" s="43"/>
      <c r="L13" s="26"/>
    </row>
    <row r="14" spans="1:12" ht="42" customHeight="1" x14ac:dyDescent="0.3">
      <c r="A14" s="63">
        <v>4</v>
      </c>
      <c r="B14" s="63">
        <v>3</v>
      </c>
      <c r="C14" s="63">
        <v>1</v>
      </c>
      <c r="D14" s="63"/>
      <c r="E14" s="63"/>
      <c r="F14" s="67" t="s">
        <v>21</v>
      </c>
      <c r="G14" s="44" t="s">
        <v>16</v>
      </c>
      <c r="H14" s="46">
        <v>1</v>
      </c>
      <c r="I14" s="47"/>
      <c r="J14" s="48"/>
      <c r="K14" s="48"/>
      <c r="L14" s="26"/>
    </row>
    <row r="15" spans="1:12" s="2" customFormat="1" x14ac:dyDescent="0.3">
      <c r="A15" s="39">
        <v>4</v>
      </c>
      <c r="B15" s="39">
        <v>4</v>
      </c>
      <c r="C15" s="39"/>
      <c r="D15" s="39"/>
      <c r="E15" s="39"/>
      <c r="F15" s="40" t="s">
        <v>22</v>
      </c>
      <c r="G15" s="39"/>
      <c r="H15" s="41"/>
      <c r="I15" s="42"/>
      <c r="J15" s="43"/>
      <c r="K15" s="43"/>
      <c r="L15" s="26"/>
    </row>
    <row r="16" spans="1:12" x14ac:dyDescent="0.3">
      <c r="A16" s="63">
        <v>4</v>
      </c>
      <c r="B16" s="63">
        <v>4</v>
      </c>
      <c r="C16" s="63">
        <v>1</v>
      </c>
      <c r="D16" s="63"/>
      <c r="E16" s="63"/>
      <c r="F16" s="49" t="s">
        <v>23</v>
      </c>
      <c r="G16" s="44" t="s">
        <v>16</v>
      </c>
      <c r="H16" s="46">
        <v>1</v>
      </c>
      <c r="I16" s="47"/>
      <c r="J16" s="48"/>
      <c r="K16" s="48"/>
      <c r="L16" s="26"/>
    </row>
    <row r="17" spans="1:13" x14ac:dyDescent="0.3">
      <c r="A17" s="63">
        <v>4</v>
      </c>
      <c r="B17" s="63">
        <v>4</v>
      </c>
      <c r="C17" s="63">
        <v>2</v>
      </c>
      <c r="D17" s="63"/>
      <c r="E17" s="63"/>
      <c r="F17" s="49" t="s">
        <v>24</v>
      </c>
      <c r="G17" s="44" t="s">
        <v>16</v>
      </c>
      <c r="H17" s="46">
        <v>1</v>
      </c>
      <c r="I17" s="47"/>
      <c r="J17" s="48"/>
      <c r="K17" s="48"/>
      <c r="L17" s="26"/>
    </row>
    <row r="18" spans="1:13" s="2" customFormat="1" x14ac:dyDescent="0.3">
      <c r="A18" s="39">
        <v>4</v>
      </c>
      <c r="B18" s="39">
        <v>5</v>
      </c>
      <c r="C18" s="39"/>
      <c r="D18" s="39"/>
      <c r="E18" s="39"/>
      <c r="F18" s="40" t="s">
        <v>25</v>
      </c>
      <c r="G18" s="39"/>
      <c r="H18" s="41"/>
      <c r="I18" s="42"/>
      <c r="J18" s="43"/>
      <c r="K18" s="43"/>
      <c r="L18" s="26"/>
    </row>
    <row r="19" spans="1:13" x14ac:dyDescent="0.3">
      <c r="A19" s="63">
        <v>4</v>
      </c>
      <c r="B19" s="63">
        <v>5</v>
      </c>
      <c r="C19" s="63">
        <v>1</v>
      </c>
      <c r="D19" s="63"/>
      <c r="E19" s="63"/>
      <c r="F19" s="49" t="s">
        <v>26</v>
      </c>
      <c r="G19" s="44" t="s">
        <v>16</v>
      </c>
      <c r="H19" s="46">
        <v>1</v>
      </c>
      <c r="I19" s="47"/>
      <c r="J19" s="48"/>
      <c r="K19" s="48"/>
      <c r="L19" s="26"/>
    </row>
    <row r="20" spans="1:13" s="2" customFormat="1" x14ac:dyDescent="0.3">
      <c r="A20" s="39">
        <v>4</v>
      </c>
      <c r="B20" s="39">
        <v>6</v>
      </c>
      <c r="C20" s="39"/>
      <c r="D20" s="39"/>
      <c r="E20" s="39"/>
      <c r="F20" s="40" t="s">
        <v>27</v>
      </c>
      <c r="G20" s="39"/>
      <c r="H20" s="41"/>
      <c r="I20" s="42"/>
      <c r="J20" s="43"/>
      <c r="K20" s="43"/>
      <c r="L20" s="26"/>
    </row>
    <row r="21" spans="1:13" x14ac:dyDescent="0.3">
      <c r="A21" s="63">
        <v>4</v>
      </c>
      <c r="B21" s="63">
        <v>6</v>
      </c>
      <c r="C21" s="63">
        <v>1</v>
      </c>
      <c r="D21" s="63"/>
      <c r="E21" s="63"/>
      <c r="F21" s="49" t="s">
        <v>28</v>
      </c>
      <c r="G21" s="44" t="s">
        <v>16</v>
      </c>
      <c r="H21" s="46">
        <v>1</v>
      </c>
      <c r="I21" s="47"/>
      <c r="J21" s="48"/>
      <c r="K21" s="48"/>
      <c r="L21" s="26"/>
    </row>
    <row r="22" spans="1:13" x14ac:dyDescent="0.3">
      <c r="A22" s="63">
        <v>4</v>
      </c>
      <c r="B22" s="63">
        <v>6</v>
      </c>
      <c r="C22" s="63">
        <v>2</v>
      </c>
      <c r="D22" s="63"/>
      <c r="E22" s="63"/>
      <c r="F22" s="49" t="s">
        <v>29</v>
      </c>
      <c r="G22" s="44" t="s">
        <v>16</v>
      </c>
      <c r="H22" s="46">
        <v>1</v>
      </c>
      <c r="I22" s="47"/>
      <c r="J22" s="48"/>
      <c r="K22" s="48"/>
      <c r="L22" s="26"/>
    </row>
    <row r="23" spans="1:13" s="2" customFormat="1" x14ac:dyDescent="0.3">
      <c r="A23" s="39">
        <v>4</v>
      </c>
      <c r="B23" s="39">
        <v>7</v>
      </c>
      <c r="C23" s="39"/>
      <c r="D23" s="39"/>
      <c r="E23" s="39"/>
      <c r="F23" s="40" t="s">
        <v>30</v>
      </c>
      <c r="G23" s="39"/>
      <c r="H23" s="41"/>
      <c r="I23" s="42"/>
      <c r="J23" s="43"/>
      <c r="K23" s="43"/>
      <c r="L23" s="26"/>
    </row>
    <row r="24" spans="1:13" x14ac:dyDescent="0.3">
      <c r="A24" s="63">
        <v>4</v>
      </c>
      <c r="B24" s="63">
        <v>7</v>
      </c>
      <c r="C24" s="63">
        <v>1</v>
      </c>
      <c r="D24" s="63"/>
      <c r="E24" s="63"/>
      <c r="F24" s="49" t="s">
        <v>31</v>
      </c>
      <c r="G24" s="44" t="s">
        <v>32</v>
      </c>
      <c r="H24" s="46">
        <v>60</v>
      </c>
      <c r="I24" s="47"/>
      <c r="J24" s="48"/>
      <c r="K24" s="48"/>
      <c r="L24" s="26"/>
    </row>
    <row r="25" spans="1:13" x14ac:dyDescent="0.3">
      <c r="A25" s="63">
        <v>4</v>
      </c>
      <c r="B25" s="63">
        <v>7</v>
      </c>
      <c r="C25" s="63">
        <v>2</v>
      </c>
      <c r="D25" s="63"/>
      <c r="E25" s="63"/>
      <c r="F25" s="49" t="s">
        <v>33</v>
      </c>
      <c r="G25" s="44" t="s">
        <v>32</v>
      </c>
      <c r="H25" s="46">
        <f>H24/2</f>
        <v>30</v>
      </c>
      <c r="I25" s="47"/>
      <c r="J25" s="48"/>
      <c r="K25" s="48"/>
      <c r="L25" s="26"/>
    </row>
    <row r="26" spans="1:13" x14ac:dyDescent="0.3">
      <c r="A26" s="63">
        <v>4</v>
      </c>
      <c r="B26" s="63">
        <v>7</v>
      </c>
      <c r="C26" s="63">
        <v>3</v>
      </c>
      <c r="D26" s="63"/>
      <c r="E26" s="63"/>
      <c r="F26" s="49" t="s">
        <v>34</v>
      </c>
      <c r="G26" s="44" t="s">
        <v>32</v>
      </c>
      <c r="H26" s="46">
        <f>16*5</f>
        <v>80</v>
      </c>
      <c r="I26" s="47"/>
      <c r="J26" s="48"/>
      <c r="K26" s="48"/>
      <c r="L26" s="26"/>
      <c r="M26" s="77"/>
    </row>
    <row r="27" spans="1:13" x14ac:dyDescent="0.3">
      <c r="A27" s="63">
        <v>4</v>
      </c>
      <c r="B27" s="63">
        <v>7</v>
      </c>
      <c r="C27" s="63">
        <v>4</v>
      </c>
      <c r="D27" s="63"/>
      <c r="E27" s="63"/>
      <c r="F27" s="49" t="s">
        <v>35</v>
      </c>
      <c r="G27" s="44" t="s">
        <v>36</v>
      </c>
      <c r="H27" s="46">
        <v>4</v>
      </c>
      <c r="I27" s="47"/>
      <c r="J27" s="48"/>
      <c r="K27" s="48"/>
      <c r="L27" s="26"/>
      <c r="M27" s="77"/>
    </row>
    <row r="28" spans="1:13" s="2" customFormat="1" x14ac:dyDescent="0.3">
      <c r="A28" s="39">
        <v>4</v>
      </c>
      <c r="B28" s="39">
        <v>8</v>
      </c>
      <c r="C28" s="39"/>
      <c r="D28" s="39"/>
      <c r="E28" s="39"/>
      <c r="F28" s="40" t="s">
        <v>37</v>
      </c>
      <c r="G28" s="39"/>
      <c r="H28" s="41"/>
      <c r="I28" s="42"/>
      <c r="J28" s="43"/>
      <c r="K28" s="43"/>
      <c r="L28" s="26"/>
    </row>
    <row r="29" spans="1:13" x14ac:dyDescent="0.3">
      <c r="A29" s="63">
        <v>4</v>
      </c>
      <c r="B29" s="63">
        <v>8</v>
      </c>
      <c r="C29" s="63">
        <v>2</v>
      </c>
      <c r="D29" s="63"/>
      <c r="E29" s="63"/>
      <c r="F29" s="49" t="s">
        <v>38</v>
      </c>
      <c r="G29" s="44" t="s">
        <v>32</v>
      </c>
      <c r="H29" s="46">
        <f>ROUND((SUM(H37:H37)*20+H30*10%),0)</f>
        <v>339</v>
      </c>
      <c r="I29" s="47"/>
      <c r="J29" s="48"/>
      <c r="K29" s="48"/>
      <c r="L29" s="26"/>
    </row>
    <row r="30" spans="1:13" x14ac:dyDescent="0.3">
      <c r="A30" s="63">
        <v>4</v>
      </c>
      <c r="B30" s="63">
        <v>8</v>
      </c>
      <c r="C30" s="63">
        <v>3</v>
      </c>
      <c r="D30" s="63"/>
      <c r="E30" s="63"/>
      <c r="F30" s="49" t="s">
        <v>39</v>
      </c>
      <c r="G30" s="44" t="s">
        <v>32</v>
      </c>
      <c r="H30" s="46">
        <f>ROUNDUP(SUM(H32:H35)*5+H42/3*20+H43/6*20,-1)</f>
        <v>1190</v>
      </c>
      <c r="I30" s="47"/>
      <c r="J30" s="48"/>
      <c r="K30" s="48"/>
      <c r="L30" s="26"/>
    </row>
    <row r="31" spans="1:13" s="2" customFormat="1" x14ac:dyDescent="0.3">
      <c r="A31" s="39">
        <v>4</v>
      </c>
      <c r="B31" s="39">
        <v>9</v>
      </c>
      <c r="C31" s="39"/>
      <c r="D31" s="39"/>
      <c r="E31" s="39"/>
      <c r="F31" s="40" t="s">
        <v>40</v>
      </c>
      <c r="G31" s="39"/>
      <c r="H31" s="41"/>
      <c r="I31" s="42"/>
      <c r="J31" s="43"/>
      <c r="K31" s="43"/>
      <c r="L31" s="26"/>
    </row>
    <row r="32" spans="1:13" x14ac:dyDescent="0.3">
      <c r="A32" s="63">
        <v>4</v>
      </c>
      <c r="B32" s="63">
        <v>9</v>
      </c>
      <c r="C32" s="63">
        <v>1</v>
      </c>
      <c r="D32" s="63">
        <v>1</v>
      </c>
      <c r="E32" s="63"/>
      <c r="F32" s="45" t="s">
        <v>41</v>
      </c>
      <c r="G32" s="44" t="s">
        <v>36</v>
      </c>
      <c r="H32" s="46">
        <v>47</v>
      </c>
      <c r="I32" s="47"/>
      <c r="J32" s="66"/>
      <c r="K32" s="48"/>
      <c r="L32" s="26"/>
    </row>
    <row r="33" spans="1:12" x14ac:dyDescent="0.3">
      <c r="A33" s="63">
        <v>4</v>
      </c>
      <c r="B33" s="63">
        <v>9</v>
      </c>
      <c r="C33" s="63">
        <v>1</v>
      </c>
      <c r="D33" s="63">
        <v>3</v>
      </c>
      <c r="E33" s="63"/>
      <c r="F33" s="45" t="s">
        <v>42</v>
      </c>
      <c r="G33" s="44" t="s">
        <v>36</v>
      </c>
      <c r="H33" s="46">
        <v>18</v>
      </c>
      <c r="I33" s="47"/>
      <c r="J33" s="66"/>
      <c r="K33" s="48"/>
      <c r="L33" s="26"/>
    </row>
    <row r="34" spans="1:12" x14ac:dyDescent="0.3">
      <c r="A34" s="63">
        <v>4</v>
      </c>
      <c r="B34" s="63">
        <v>9</v>
      </c>
      <c r="C34" s="63">
        <v>1</v>
      </c>
      <c r="D34" s="63">
        <v>5</v>
      </c>
      <c r="E34" s="63"/>
      <c r="F34" s="45" t="s">
        <v>43</v>
      </c>
      <c r="G34" s="44" t="s">
        <v>36</v>
      </c>
      <c r="H34" s="46">
        <v>9</v>
      </c>
      <c r="I34" s="47"/>
      <c r="J34" s="66"/>
      <c r="K34" s="48"/>
      <c r="L34" s="26"/>
    </row>
    <row r="35" spans="1:12" x14ac:dyDescent="0.3">
      <c r="A35" s="63">
        <v>4</v>
      </c>
      <c r="B35" s="63">
        <v>9</v>
      </c>
      <c r="C35" s="63">
        <v>1</v>
      </c>
      <c r="D35" s="63">
        <v>4</v>
      </c>
      <c r="E35" s="63"/>
      <c r="F35" s="45" t="s">
        <v>44</v>
      </c>
      <c r="G35" s="44" t="s">
        <v>36</v>
      </c>
      <c r="H35" s="46">
        <v>2</v>
      </c>
      <c r="I35" s="47"/>
      <c r="J35" s="66"/>
      <c r="K35" s="48"/>
      <c r="L35" s="26"/>
    </row>
    <row r="36" spans="1:12" s="2" customFormat="1" x14ac:dyDescent="0.3">
      <c r="A36" s="39">
        <v>4</v>
      </c>
      <c r="B36" s="39">
        <v>10</v>
      </c>
      <c r="C36" s="39"/>
      <c r="D36" s="39"/>
      <c r="E36" s="39"/>
      <c r="F36" s="40" t="s">
        <v>45</v>
      </c>
      <c r="G36" s="39"/>
      <c r="H36" s="41"/>
      <c r="I36" s="42"/>
      <c r="J36" s="43"/>
      <c r="K36" s="43"/>
      <c r="L36" s="26"/>
    </row>
    <row r="37" spans="1:12" x14ac:dyDescent="0.3">
      <c r="A37" s="63">
        <v>4</v>
      </c>
      <c r="B37" s="63">
        <v>10</v>
      </c>
      <c r="C37" s="63">
        <v>1</v>
      </c>
      <c r="D37" s="63"/>
      <c r="E37" s="63"/>
      <c r="F37" s="45" t="s">
        <v>46</v>
      </c>
      <c r="G37" s="44" t="s">
        <v>36</v>
      </c>
      <c r="H37" s="46">
        <v>11</v>
      </c>
      <c r="I37" s="47"/>
      <c r="J37" s="66"/>
      <c r="K37" s="48"/>
      <c r="L37" s="26"/>
    </row>
    <row r="38" spans="1:12" x14ac:dyDescent="0.3">
      <c r="A38" s="63">
        <v>4</v>
      </c>
      <c r="B38" s="63">
        <v>10</v>
      </c>
      <c r="C38" s="63">
        <v>2</v>
      </c>
      <c r="D38" s="63"/>
      <c r="E38" s="63"/>
      <c r="F38" s="45" t="s">
        <v>47</v>
      </c>
      <c r="G38" s="44" t="s">
        <v>16</v>
      </c>
      <c r="H38" s="46">
        <v>1</v>
      </c>
      <c r="I38" s="47"/>
      <c r="J38" s="66"/>
      <c r="K38" s="48"/>
      <c r="L38" s="26"/>
    </row>
    <row r="39" spans="1:12" x14ac:dyDescent="0.3">
      <c r="A39" s="63">
        <v>4</v>
      </c>
      <c r="B39" s="63">
        <v>10</v>
      </c>
      <c r="C39" s="63">
        <v>3</v>
      </c>
      <c r="D39" s="63"/>
      <c r="E39" s="63"/>
      <c r="F39" s="45" t="s">
        <v>48</v>
      </c>
      <c r="G39" s="44" t="s">
        <v>36</v>
      </c>
      <c r="H39" s="46">
        <v>1</v>
      </c>
      <c r="I39" s="47"/>
      <c r="J39" s="66"/>
      <c r="K39" s="48"/>
      <c r="L39" s="26"/>
    </row>
    <row r="40" spans="1:12" s="2" customFormat="1" x14ac:dyDescent="0.3">
      <c r="A40" s="39">
        <v>4</v>
      </c>
      <c r="B40" s="39">
        <v>11</v>
      </c>
      <c r="C40" s="39"/>
      <c r="D40" s="39"/>
      <c r="E40" s="39"/>
      <c r="F40" s="40" t="s">
        <v>49</v>
      </c>
      <c r="G40" s="39"/>
      <c r="H40" s="41"/>
      <c r="I40" s="42"/>
      <c r="J40" s="43"/>
      <c r="K40" s="43"/>
      <c r="L40" s="26"/>
    </row>
    <row r="41" spans="1:12" x14ac:dyDescent="0.3">
      <c r="A41" s="63">
        <v>4</v>
      </c>
      <c r="B41" s="63">
        <v>11</v>
      </c>
      <c r="C41" s="63">
        <v>1</v>
      </c>
      <c r="D41" s="63"/>
      <c r="E41" s="63"/>
      <c r="F41" s="49" t="s">
        <v>50</v>
      </c>
      <c r="G41" s="44"/>
      <c r="H41" s="46"/>
      <c r="I41" s="47"/>
      <c r="J41" s="48"/>
      <c r="K41" s="48"/>
      <c r="L41" s="26"/>
    </row>
    <row r="42" spans="1:12" x14ac:dyDescent="0.3">
      <c r="A42" s="63">
        <v>4</v>
      </c>
      <c r="B42" s="63">
        <v>11</v>
      </c>
      <c r="C42" s="63">
        <v>1</v>
      </c>
      <c r="D42" s="63">
        <v>1</v>
      </c>
      <c r="E42" s="63"/>
      <c r="F42" s="50" t="s">
        <v>51</v>
      </c>
      <c r="G42" s="44" t="s">
        <v>36</v>
      </c>
      <c r="H42" s="46">
        <v>75</v>
      </c>
      <c r="I42" s="47"/>
      <c r="J42" s="48"/>
      <c r="K42" s="48"/>
      <c r="L42" s="26"/>
    </row>
    <row r="43" spans="1:12" x14ac:dyDescent="0.3">
      <c r="A43" s="63">
        <v>4</v>
      </c>
      <c r="B43" s="63">
        <v>11</v>
      </c>
      <c r="C43" s="63">
        <v>1</v>
      </c>
      <c r="D43" s="63">
        <v>2</v>
      </c>
      <c r="E43" s="63"/>
      <c r="F43" s="50" t="s">
        <v>52</v>
      </c>
      <c r="G43" s="44" t="s">
        <v>36</v>
      </c>
      <c r="H43" s="46">
        <v>92</v>
      </c>
      <c r="I43" s="47"/>
      <c r="J43" s="48"/>
      <c r="K43" s="48"/>
      <c r="L43" s="26"/>
    </row>
    <row r="44" spans="1:12" x14ac:dyDescent="0.3">
      <c r="A44" s="63">
        <v>4</v>
      </c>
      <c r="B44" s="63">
        <v>11</v>
      </c>
      <c r="C44" s="63">
        <v>2</v>
      </c>
      <c r="D44" s="63"/>
      <c r="E44" s="63"/>
      <c r="F44" s="45" t="s">
        <v>53</v>
      </c>
      <c r="G44" s="44"/>
      <c r="H44" s="46"/>
      <c r="I44" s="47"/>
      <c r="J44" s="48"/>
      <c r="K44" s="48"/>
      <c r="L44" s="26"/>
    </row>
    <row r="45" spans="1:12" x14ac:dyDescent="0.3">
      <c r="A45" s="63">
        <v>4</v>
      </c>
      <c r="B45" s="63">
        <v>11</v>
      </c>
      <c r="C45" s="63">
        <v>2</v>
      </c>
      <c r="D45" s="63">
        <v>1</v>
      </c>
      <c r="E45" s="63"/>
      <c r="F45" s="50" t="s">
        <v>54</v>
      </c>
      <c r="G45" s="44" t="s">
        <v>36</v>
      </c>
      <c r="H45" s="46">
        <v>15</v>
      </c>
      <c r="I45" s="47"/>
      <c r="J45" s="48"/>
      <c r="K45" s="48"/>
      <c r="L45" s="26"/>
    </row>
    <row r="46" spans="1:12" x14ac:dyDescent="0.3">
      <c r="A46" s="63">
        <v>4</v>
      </c>
      <c r="B46" s="63">
        <v>11</v>
      </c>
      <c r="C46" s="63">
        <v>2</v>
      </c>
      <c r="D46" s="63">
        <v>2</v>
      </c>
      <c r="E46" s="63"/>
      <c r="F46" s="50" t="s">
        <v>55</v>
      </c>
      <c r="G46" s="44" t="s">
        <v>36</v>
      </c>
      <c r="H46" s="46">
        <v>14</v>
      </c>
      <c r="I46" s="47"/>
      <c r="J46" s="48"/>
      <c r="K46" s="48"/>
      <c r="L46" s="26"/>
    </row>
    <row r="47" spans="1:12" x14ac:dyDescent="0.3">
      <c r="A47" s="63">
        <v>4</v>
      </c>
      <c r="B47" s="63">
        <v>11</v>
      </c>
      <c r="C47" s="63">
        <v>3</v>
      </c>
      <c r="D47" s="63"/>
      <c r="E47" s="63"/>
      <c r="F47" s="45" t="s">
        <v>56</v>
      </c>
      <c r="G47" s="44" t="s">
        <v>36</v>
      </c>
      <c r="H47" s="46">
        <v>1</v>
      </c>
      <c r="I47" s="47"/>
      <c r="J47" s="48"/>
      <c r="K47" s="48"/>
      <c r="L47" s="26"/>
    </row>
    <row r="48" spans="1:12" s="2" customFormat="1" x14ac:dyDescent="0.3">
      <c r="A48" s="39">
        <v>4</v>
      </c>
      <c r="B48" s="39">
        <v>12</v>
      </c>
      <c r="C48" s="39"/>
      <c r="D48" s="39"/>
      <c r="E48" s="39"/>
      <c r="F48" s="40" t="s">
        <v>57</v>
      </c>
      <c r="G48" s="39"/>
      <c r="H48" s="41"/>
      <c r="I48" s="42"/>
      <c r="J48" s="43"/>
      <c r="K48" s="43"/>
      <c r="L48" s="26"/>
    </row>
    <row r="49" spans="1:13" x14ac:dyDescent="0.3">
      <c r="A49" s="63">
        <v>4</v>
      </c>
      <c r="B49" s="63">
        <v>12</v>
      </c>
      <c r="C49" s="63">
        <v>1</v>
      </c>
      <c r="D49" s="63"/>
      <c r="E49" s="63"/>
      <c r="F49" s="45" t="s">
        <v>58</v>
      </c>
      <c r="G49" s="44"/>
      <c r="H49" s="46"/>
      <c r="I49" s="47"/>
      <c r="J49" s="48"/>
      <c r="K49" s="48"/>
      <c r="L49" s="26"/>
    </row>
    <row r="50" spans="1:13" x14ac:dyDescent="0.3">
      <c r="A50" s="63">
        <v>4</v>
      </c>
      <c r="B50" s="63">
        <v>12</v>
      </c>
      <c r="C50" s="63">
        <v>1</v>
      </c>
      <c r="D50" s="63">
        <v>1</v>
      </c>
      <c r="E50" s="63"/>
      <c r="F50" s="50" t="s">
        <v>59</v>
      </c>
      <c r="G50" s="44" t="s">
        <v>16</v>
      </c>
      <c r="H50" s="46">
        <v>1</v>
      </c>
      <c r="I50" s="47"/>
      <c r="J50" s="48"/>
      <c r="K50" s="48"/>
      <c r="L50" s="26"/>
    </row>
    <row r="51" spans="1:13" x14ac:dyDescent="0.3">
      <c r="A51" s="63">
        <v>4</v>
      </c>
      <c r="B51" s="63">
        <v>12</v>
      </c>
      <c r="C51" s="63">
        <v>1</v>
      </c>
      <c r="D51" s="63">
        <v>2</v>
      </c>
      <c r="E51" s="63"/>
      <c r="F51" s="50" t="s">
        <v>60</v>
      </c>
      <c r="G51" s="44" t="s">
        <v>16</v>
      </c>
      <c r="H51" s="46">
        <v>6</v>
      </c>
      <c r="I51" s="47"/>
      <c r="J51" s="48"/>
      <c r="K51" s="48"/>
      <c r="L51" s="26"/>
    </row>
    <row r="52" spans="1:13" x14ac:dyDescent="0.3">
      <c r="A52" s="63">
        <v>4</v>
      </c>
      <c r="B52" s="63">
        <v>12</v>
      </c>
      <c r="C52" s="63">
        <v>1</v>
      </c>
      <c r="D52" s="63">
        <v>3</v>
      </c>
      <c r="E52" s="63"/>
      <c r="F52" s="50" t="s">
        <v>61</v>
      </c>
      <c r="G52" s="44" t="s">
        <v>16</v>
      </c>
      <c r="H52" s="46">
        <v>3</v>
      </c>
      <c r="I52" s="47"/>
      <c r="J52" s="48"/>
      <c r="K52" s="48"/>
      <c r="L52" s="26"/>
    </row>
    <row r="53" spans="1:13" x14ac:dyDescent="0.3">
      <c r="A53" s="63">
        <v>4</v>
      </c>
      <c r="B53" s="63">
        <v>12</v>
      </c>
      <c r="C53" s="63">
        <v>2</v>
      </c>
      <c r="D53" s="63"/>
      <c r="E53" s="63"/>
      <c r="F53" s="45" t="s">
        <v>62</v>
      </c>
      <c r="G53" s="44"/>
      <c r="H53" s="46"/>
      <c r="I53" s="47"/>
      <c r="J53" s="48"/>
      <c r="K53" s="48"/>
      <c r="L53" s="26"/>
    </row>
    <row r="54" spans="1:13" x14ac:dyDescent="0.3">
      <c r="A54" s="63">
        <v>4</v>
      </c>
      <c r="B54" s="63">
        <v>12</v>
      </c>
      <c r="C54" s="63">
        <v>2</v>
      </c>
      <c r="D54" s="63">
        <v>1</v>
      </c>
      <c r="E54" s="63"/>
      <c r="F54" s="50" t="s">
        <v>63</v>
      </c>
      <c r="G54" s="44" t="s">
        <v>16</v>
      </c>
      <c r="H54" s="46">
        <v>1</v>
      </c>
      <c r="I54" s="47"/>
      <c r="J54" s="48"/>
      <c r="K54" s="48"/>
      <c r="L54" s="26"/>
    </row>
    <row r="55" spans="1:13" x14ac:dyDescent="0.3">
      <c r="A55" s="63">
        <v>4</v>
      </c>
      <c r="B55" s="63">
        <v>12</v>
      </c>
      <c r="C55" s="63">
        <v>2</v>
      </c>
      <c r="D55" s="63">
        <v>2</v>
      </c>
      <c r="E55" s="63"/>
      <c r="F55" s="50" t="s">
        <v>64</v>
      </c>
      <c r="G55" s="44" t="s">
        <v>16</v>
      </c>
      <c r="H55" s="46">
        <v>1</v>
      </c>
      <c r="I55" s="47"/>
      <c r="J55" s="48"/>
      <c r="K55" s="48"/>
      <c r="L55" s="26"/>
    </row>
    <row r="56" spans="1:13" x14ac:dyDescent="0.3">
      <c r="A56" s="63">
        <v>4</v>
      </c>
      <c r="B56" s="63">
        <v>12</v>
      </c>
      <c r="C56" s="63">
        <v>3</v>
      </c>
      <c r="D56" s="63"/>
      <c r="E56" s="63"/>
      <c r="F56" s="45" t="s">
        <v>65</v>
      </c>
      <c r="G56" s="44"/>
      <c r="H56" s="46"/>
      <c r="I56" s="47"/>
      <c r="J56" s="48"/>
      <c r="K56" s="48"/>
      <c r="L56" s="26"/>
    </row>
    <row r="57" spans="1:13" x14ac:dyDescent="0.3">
      <c r="A57" s="63">
        <v>4</v>
      </c>
      <c r="B57" s="63">
        <v>12</v>
      </c>
      <c r="C57" s="63">
        <v>3</v>
      </c>
      <c r="D57" s="63">
        <v>1</v>
      </c>
      <c r="E57" s="63"/>
      <c r="F57" s="50" t="s">
        <v>66</v>
      </c>
      <c r="G57" s="44" t="s">
        <v>16</v>
      </c>
      <c r="H57" s="46">
        <v>1</v>
      </c>
      <c r="I57" s="47"/>
      <c r="J57" s="48"/>
      <c r="K57" s="48"/>
      <c r="L57" s="26"/>
    </row>
    <row r="58" spans="1:13" x14ac:dyDescent="0.3">
      <c r="A58" s="63">
        <v>4</v>
      </c>
      <c r="B58" s="63">
        <v>12</v>
      </c>
      <c r="C58" s="63">
        <v>3</v>
      </c>
      <c r="D58" s="63">
        <v>2</v>
      </c>
      <c r="E58" s="63"/>
      <c r="F58" s="50" t="s">
        <v>67</v>
      </c>
      <c r="G58" s="44" t="s">
        <v>16</v>
      </c>
      <c r="H58" s="46">
        <v>1</v>
      </c>
      <c r="I58" s="47"/>
      <c r="J58" s="48"/>
      <c r="K58" s="48"/>
      <c r="L58" s="26"/>
    </row>
    <row r="59" spans="1:13" x14ac:dyDescent="0.3">
      <c r="A59" s="63"/>
      <c r="B59" s="63"/>
      <c r="C59" s="63"/>
      <c r="D59" s="63"/>
      <c r="E59" s="63"/>
      <c r="F59" s="50"/>
      <c r="G59" s="44"/>
      <c r="H59" s="46"/>
      <c r="I59" s="47"/>
      <c r="J59" s="48"/>
      <c r="K59" s="48"/>
      <c r="L59" s="26"/>
      <c r="M59" s="77"/>
    </row>
    <row r="60" spans="1:13" s="3" customFormat="1" x14ac:dyDescent="0.3">
      <c r="A60" s="8">
        <v>5</v>
      </c>
      <c r="B60" s="8"/>
      <c r="C60" s="8"/>
      <c r="D60" s="8"/>
      <c r="E60" s="8"/>
      <c r="F60" s="9" t="s">
        <v>68</v>
      </c>
      <c r="G60" s="8"/>
      <c r="H60" s="31"/>
      <c r="I60" s="10"/>
      <c r="J60" s="22"/>
      <c r="K60" s="22"/>
      <c r="L60" s="26"/>
    </row>
    <row r="61" spans="1:13" s="2" customFormat="1" x14ac:dyDescent="0.3">
      <c r="A61" s="34">
        <v>5</v>
      </c>
      <c r="B61" s="34">
        <v>1</v>
      </c>
      <c r="C61" s="34"/>
      <c r="D61" s="34"/>
      <c r="E61" s="34"/>
      <c r="F61" s="35" t="s">
        <v>69</v>
      </c>
      <c r="G61" s="34"/>
      <c r="H61" s="36"/>
      <c r="I61" s="37"/>
      <c r="J61" s="38"/>
      <c r="K61" s="38"/>
      <c r="L61" s="26"/>
    </row>
    <row r="62" spans="1:13" x14ac:dyDescent="0.3">
      <c r="A62" s="63">
        <v>5</v>
      </c>
      <c r="B62" s="63">
        <v>1</v>
      </c>
      <c r="C62" s="63">
        <v>2</v>
      </c>
      <c r="D62" s="63"/>
      <c r="E62" s="63"/>
      <c r="F62" s="49" t="s">
        <v>70</v>
      </c>
      <c r="G62" s="44"/>
      <c r="H62" s="46"/>
      <c r="I62" s="47"/>
      <c r="J62" s="48"/>
      <c r="K62" s="48"/>
      <c r="L62" s="26"/>
    </row>
    <row r="63" spans="1:13" x14ac:dyDescent="0.3">
      <c r="A63" s="63">
        <v>5</v>
      </c>
      <c r="B63" s="63">
        <v>1</v>
      </c>
      <c r="C63" s="63">
        <v>2</v>
      </c>
      <c r="D63" s="63">
        <v>3</v>
      </c>
      <c r="E63" s="63"/>
      <c r="F63" s="50" t="s">
        <v>71</v>
      </c>
      <c r="G63" s="44" t="s">
        <v>16</v>
      </c>
      <c r="H63" s="46">
        <v>1</v>
      </c>
      <c r="I63" s="47"/>
      <c r="J63" s="48"/>
      <c r="K63" s="48"/>
      <c r="L63" s="26"/>
    </row>
    <row r="64" spans="1:13" x14ac:dyDescent="0.3">
      <c r="A64" s="63">
        <v>5</v>
      </c>
      <c r="B64" s="63">
        <v>1</v>
      </c>
      <c r="C64" s="63">
        <v>3</v>
      </c>
      <c r="D64" s="63"/>
      <c r="E64" s="63"/>
      <c r="F64" s="49" t="s">
        <v>72</v>
      </c>
      <c r="G64" s="44"/>
      <c r="H64" s="46"/>
      <c r="I64" s="47"/>
      <c r="J64" s="48"/>
      <c r="K64" s="48"/>
      <c r="L64" s="26"/>
    </row>
    <row r="65" spans="1:12" x14ac:dyDescent="0.3">
      <c r="A65" s="63">
        <v>5</v>
      </c>
      <c r="B65" s="63">
        <v>1</v>
      </c>
      <c r="C65" s="63">
        <v>3</v>
      </c>
      <c r="D65" s="63">
        <v>1</v>
      </c>
      <c r="E65" s="63"/>
      <c r="F65" s="50" t="s">
        <v>73</v>
      </c>
      <c r="G65" s="44" t="s">
        <v>16</v>
      </c>
      <c r="H65" s="46">
        <v>1</v>
      </c>
      <c r="I65" s="47"/>
      <c r="J65" s="48"/>
      <c r="K65" s="48"/>
      <c r="L65" s="26"/>
    </row>
    <row r="66" spans="1:12" x14ac:dyDescent="0.3">
      <c r="A66" s="63">
        <v>5</v>
      </c>
      <c r="B66" s="63">
        <v>1</v>
      </c>
      <c r="C66" s="63">
        <v>4</v>
      </c>
      <c r="D66" s="63"/>
      <c r="E66" s="63"/>
      <c r="F66" s="49" t="s">
        <v>74</v>
      </c>
      <c r="G66" s="44"/>
      <c r="H66" s="46"/>
      <c r="I66" s="47"/>
      <c r="J66" s="48"/>
      <c r="K66" s="48"/>
      <c r="L66" s="26"/>
    </row>
    <row r="67" spans="1:12" x14ac:dyDescent="0.3">
      <c r="A67" s="63">
        <v>5</v>
      </c>
      <c r="B67" s="63">
        <v>1</v>
      </c>
      <c r="C67" s="63">
        <v>4</v>
      </c>
      <c r="D67" s="63">
        <v>1</v>
      </c>
      <c r="E67" s="63"/>
      <c r="F67" s="50" t="s">
        <v>75</v>
      </c>
      <c r="G67" s="44" t="s">
        <v>32</v>
      </c>
      <c r="H67" s="46">
        <f>H24</f>
        <v>60</v>
      </c>
      <c r="I67" s="47"/>
      <c r="J67" s="48"/>
      <c r="K67" s="48"/>
      <c r="L67" s="26"/>
    </row>
    <row r="68" spans="1:12" x14ac:dyDescent="0.3">
      <c r="A68" s="63">
        <v>5</v>
      </c>
      <c r="B68" s="63">
        <v>1</v>
      </c>
      <c r="C68" s="63">
        <v>4</v>
      </c>
      <c r="D68" s="63">
        <v>2</v>
      </c>
      <c r="E68" s="63"/>
      <c r="F68" s="50" t="s">
        <v>76</v>
      </c>
      <c r="G68" s="44" t="s">
        <v>32</v>
      </c>
      <c r="H68" s="46">
        <f>H25</f>
        <v>30</v>
      </c>
      <c r="I68" s="47"/>
      <c r="J68" s="48"/>
      <c r="K68" s="48"/>
      <c r="L68" s="26"/>
    </row>
    <row r="69" spans="1:12" x14ac:dyDescent="0.3">
      <c r="A69" s="63">
        <v>5</v>
      </c>
      <c r="B69" s="63">
        <v>1</v>
      </c>
      <c r="C69" s="63">
        <v>5</v>
      </c>
      <c r="D69" s="63"/>
      <c r="E69" s="63"/>
      <c r="F69" s="49" t="s">
        <v>77</v>
      </c>
      <c r="G69" s="44"/>
      <c r="H69" s="46"/>
      <c r="I69" s="47"/>
      <c r="J69" s="48"/>
      <c r="K69" s="48"/>
      <c r="L69" s="26"/>
    </row>
    <row r="70" spans="1:12" x14ac:dyDescent="0.3">
      <c r="A70" s="63">
        <v>5</v>
      </c>
      <c r="B70" s="63">
        <v>1</v>
      </c>
      <c r="C70" s="63">
        <v>5</v>
      </c>
      <c r="D70" s="63">
        <v>1</v>
      </c>
      <c r="E70" s="63"/>
      <c r="F70" s="50" t="s">
        <v>78</v>
      </c>
      <c r="G70" s="44" t="s">
        <v>32</v>
      </c>
      <c r="H70" s="46">
        <f>20*H74</f>
        <v>1460</v>
      </c>
      <c r="I70" s="47"/>
      <c r="J70" s="48"/>
      <c r="K70" s="48"/>
      <c r="L70" s="26"/>
    </row>
    <row r="71" spans="1:12" x14ac:dyDescent="0.3">
      <c r="A71" s="63">
        <v>5</v>
      </c>
      <c r="B71" s="63">
        <v>1</v>
      </c>
      <c r="C71" s="63">
        <v>6</v>
      </c>
      <c r="D71" s="63"/>
      <c r="E71" s="63"/>
      <c r="F71" s="49" t="s">
        <v>79</v>
      </c>
      <c r="G71" s="44"/>
      <c r="H71" s="46"/>
      <c r="I71" s="47"/>
      <c r="J71" s="48"/>
      <c r="K71" s="48"/>
      <c r="L71" s="26"/>
    </row>
    <row r="72" spans="1:12" x14ac:dyDescent="0.3">
      <c r="A72" s="63">
        <v>5</v>
      </c>
      <c r="B72" s="63">
        <v>1</v>
      </c>
      <c r="C72" s="63">
        <v>6</v>
      </c>
      <c r="D72" s="63">
        <v>1</v>
      </c>
      <c r="E72" s="63"/>
      <c r="F72" s="50" t="s">
        <v>80</v>
      </c>
      <c r="G72" s="44" t="s">
        <v>36</v>
      </c>
      <c r="H72" s="46">
        <f>SUM(H74:H74)</f>
        <v>73</v>
      </c>
      <c r="I72" s="47"/>
      <c r="J72" s="48"/>
      <c r="K72" s="48"/>
      <c r="L72" s="26"/>
    </row>
    <row r="73" spans="1:12" x14ac:dyDescent="0.3">
      <c r="A73" s="63">
        <v>5</v>
      </c>
      <c r="B73" s="63">
        <v>1</v>
      </c>
      <c r="C73" s="63">
        <v>6</v>
      </c>
      <c r="D73" s="63">
        <v>2</v>
      </c>
      <c r="E73" s="63"/>
      <c r="F73" s="50" t="s">
        <v>81</v>
      </c>
      <c r="G73" s="44" t="s">
        <v>36</v>
      </c>
      <c r="H73" s="46">
        <f>H72</f>
        <v>73</v>
      </c>
      <c r="I73" s="47"/>
      <c r="J73" s="48"/>
      <c r="K73" s="48"/>
      <c r="L73" s="26"/>
    </row>
    <row r="74" spans="1:12" x14ac:dyDescent="0.3">
      <c r="A74" s="63">
        <v>5</v>
      </c>
      <c r="B74" s="63">
        <v>1</v>
      </c>
      <c r="C74" s="63">
        <v>7</v>
      </c>
      <c r="D74" s="63"/>
      <c r="E74" s="63"/>
      <c r="F74" s="49" t="s">
        <v>82</v>
      </c>
      <c r="G74" s="44" t="s">
        <v>36</v>
      </c>
      <c r="H74" s="46">
        <v>73</v>
      </c>
      <c r="I74" s="47"/>
      <c r="J74" s="48"/>
      <c r="K74" s="48"/>
      <c r="L74" s="26"/>
    </row>
    <row r="75" spans="1:12" x14ac:dyDescent="0.3">
      <c r="A75" s="63">
        <v>5</v>
      </c>
      <c r="B75" s="63">
        <v>1</v>
      </c>
      <c r="C75" s="63">
        <v>8</v>
      </c>
      <c r="D75" s="63"/>
      <c r="E75" s="63"/>
      <c r="F75" s="49" t="s">
        <v>83</v>
      </c>
      <c r="G75" s="44"/>
      <c r="H75" s="46"/>
      <c r="I75" s="47"/>
      <c r="J75" s="48"/>
      <c r="K75" s="48"/>
      <c r="L75" s="26"/>
    </row>
    <row r="76" spans="1:12" x14ac:dyDescent="0.3">
      <c r="A76" s="63">
        <v>5</v>
      </c>
      <c r="B76" s="63">
        <v>1</v>
      </c>
      <c r="C76" s="63">
        <v>8</v>
      </c>
      <c r="D76" s="63">
        <v>1</v>
      </c>
      <c r="E76" s="63"/>
      <c r="F76" s="50" t="s">
        <v>84</v>
      </c>
      <c r="G76" s="44" t="s">
        <v>36</v>
      </c>
      <c r="H76" s="46">
        <f>SUM(H74:H74)*2</f>
        <v>146</v>
      </c>
      <c r="I76" s="47"/>
      <c r="J76" s="48"/>
      <c r="K76" s="48"/>
      <c r="L76" s="26"/>
    </row>
    <row r="77" spans="1:12" s="2" customFormat="1" x14ac:dyDescent="0.3">
      <c r="A77" s="39">
        <v>5</v>
      </c>
      <c r="B77" s="39">
        <v>2</v>
      </c>
      <c r="C77" s="39"/>
      <c r="D77" s="39"/>
      <c r="E77" s="39"/>
      <c r="F77" s="40" t="s">
        <v>85</v>
      </c>
      <c r="G77" s="39"/>
      <c r="H77" s="41"/>
      <c r="I77" s="42"/>
      <c r="J77" s="43"/>
      <c r="K77" s="43"/>
      <c r="L77" s="26"/>
    </row>
    <row r="78" spans="1:12" x14ac:dyDescent="0.3">
      <c r="A78" s="63">
        <v>5</v>
      </c>
      <c r="B78" s="63">
        <v>2</v>
      </c>
      <c r="C78" s="63">
        <v>2</v>
      </c>
      <c r="D78" s="63"/>
      <c r="E78" s="63"/>
      <c r="F78" s="49" t="s">
        <v>86</v>
      </c>
      <c r="G78" s="44" t="s">
        <v>16</v>
      </c>
      <c r="H78" s="46" t="s">
        <v>87</v>
      </c>
      <c r="I78" s="47"/>
      <c r="J78" s="48"/>
      <c r="K78" s="48"/>
      <c r="L78" s="26"/>
    </row>
    <row r="79" spans="1:12" x14ac:dyDescent="0.3">
      <c r="A79" s="63">
        <v>5</v>
      </c>
      <c r="B79" s="63">
        <v>2</v>
      </c>
      <c r="C79" s="63">
        <v>3</v>
      </c>
      <c r="D79" s="63"/>
      <c r="E79" s="63"/>
      <c r="F79" s="49" t="s">
        <v>88</v>
      </c>
      <c r="G79" s="44" t="s">
        <v>36</v>
      </c>
      <c r="H79" s="46">
        <v>3</v>
      </c>
      <c r="I79" s="47"/>
      <c r="J79" s="48"/>
      <c r="K79" s="48"/>
      <c r="L79" s="26"/>
    </row>
    <row r="80" spans="1:12" x14ac:dyDescent="0.3">
      <c r="A80" s="63">
        <v>5</v>
      </c>
      <c r="B80" s="63">
        <v>2</v>
      </c>
      <c r="C80" s="63">
        <v>4</v>
      </c>
      <c r="D80" s="63"/>
      <c r="E80" s="63"/>
      <c r="F80" s="49" t="s">
        <v>89</v>
      </c>
      <c r="G80" s="44" t="s">
        <v>36</v>
      </c>
      <c r="H80" s="46">
        <v>2</v>
      </c>
      <c r="I80" s="47"/>
      <c r="J80" s="48"/>
      <c r="K80" s="48"/>
      <c r="L80" s="26"/>
    </row>
    <row r="81" spans="1:12" x14ac:dyDescent="0.3">
      <c r="A81" s="63">
        <v>5</v>
      </c>
      <c r="B81" s="63">
        <v>2</v>
      </c>
      <c r="C81" s="63">
        <v>5</v>
      </c>
      <c r="D81" s="63"/>
      <c r="E81" s="63"/>
      <c r="F81" s="49" t="s">
        <v>90</v>
      </c>
      <c r="G81" s="44" t="s">
        <v>36</v>
      </c>
      <c r="H81" s="46">
        <v>2</v>
      </c>
      <c r="I81" s="47"/>
      <c r="J81" s="48"/>
      <c r="K81" s="48"/>
      <c r="L81" s="26"/>
    </row>
    <row r="82" spans="1:12" x14ac:dyDescent="0.3">
      <c r="A82" s="63">
        <v>5</v>
      </c>
      <c r="B82" s="63">
        <v>2</v>
      </c>
      <c r="C82" s="63">
        <v>6</v>
      </c>
      <c r="D82" s="63"/>
      <c r="E82" s="63"/>
      <c r="F82" s="49" t="s">
        <v>91</v>
      </c>
      <c r="G82" s="44"/>
      <c r="H82" s="46"/>
      <c r="I82" s="47"/>
      <c r="J82" s="48"/>
      <c r="K82" s="48"/>
      <c r="L82" s="26"/>
    </row>
    <row r="83" spans="1:12" x14ac:dyDescent="0.3">
      <c r="A83" s="63">
        <v>5</v>
      </c>
      <c r="B83" s="63">
        <v>2</v>
      </c>
      <c r="C83" s="63">
        <v>6</v>
      </c>
      <c r="D83" s="63">
        <v>1</v>
      </c>
      <c r="E83" s="63"/>
      <c r="F83" s="50" t="s">
        <v>92</v>
      </c>
      <c r="G83" s="44" t="s">
        <v>32</v>
      </c>
      <c r="H83" s="46">
        <f>H79*15</f>
        <v>45</v>
      </c>
      <c r="I83" s="47"/>
      <c r="J83" s="48"/>
      <c r="K83" s="48"/>
      <c r="L83" s="26"/>
    </row>
    <row r="84" spans="1:12" x14ac:dyDescent="0.3">
      <c r="A84" s="63">
        <v>5</v>
      </c>
      <c r="B84" s="63">
        <v>2</v>
      </c>
      <c r="C84" s="63">
        <v>6</v>
      </c>
      <c r="D84" s="63">
        <v>2</v>
      </c>
      <c r="E84" s="63"/>
      <c r="F84" s="50" t="s">
        <v>93</v>
      </c>
      <c r="G84" s="44" t="s">
        <v>32</v>
      </c>
      <c r="H84" s="46">
        <f>SUM(H80:H81)*10</f>
        <v>40</v>
      </c>
      <c r="I84" s="47"/>
      <c r="J84" s="48"/>
      <c r="K84" s="48"/>
      <c r="L84" s="26"/>
    </row>
    <row r="85" spans="1:12" x14ac:dyDescent="0.3">
      <c r="A85" s="63">
        <v>5</v>
      </c>
      <c r="B85" s="63">
        <v>2</v>
      </c>
      <c r="C85" s="63">
        <v>7</v>
      </c>
      <c r="D85" s="63"/>
      <c r="E85" s="63"/>
      <c r="F85" s="49" t="s">
        <v>94</v>
      </c>
      <c r="G85" s="44" t="s">
        <v>16</v>
      </c>
      <c r="H85" s="46">
        <v>1</v>
      </c>
      <c r="I85" s="47"/>
      <c r="J85" s="48"/>
      <c r="K85" s="48"/>
      <c r="L85" s="26"/>
    </row>
    <row r="86" spans="1:12" s="2" customFormat="1" x14ac:dyDescent="0.3">
      <c r="A86" s="39">
        <v>5</v>
      </c>
      <c r="B86" s="39">
        <v>3</v>
      </c>
      <c r="C86" s="39"/>
      <c r="D86" s="39"/>
      <c r="E86" s="39"/>
      <c r="F86" s="40" t="s">
        <v>95</v>
      </c>
      <c r="G86" s="39"/>
      <c r="H86" s="41"/>
      <c r="I86" s="42"/>
      <c r="J86" s="43"/>
      <c r="K86" s="43"/>
      <c r="L86" s="26"/>
    </row>
    <row r="87" spans="1:12" s="57" customFormat="1" x14ac:dyDescent="0.3">
      <c r="A87" s="64">
        <v>5</v>
      </c>
      <c r="B87" s="64">
        <v>3</v>
      </c>
      <c r="C87" s="64">
        <v>1</v>
      </c>
      <c r="D87" s="63"/>
      <c r="E87" s="63"/>
      <c r="F87" s="58" t="s">
        <v>96</v>
      </c>
      <c r="G87" s="56"/>
      <c r="H87" s="59"/>
      <c r="I87" s="60"/>
      <c r="J87" s="61"/>
      <c r="K87" s="61"/>
      <c r="L87" s="26"/>
    </row>
    <row r="88" spans="1:12" s="73" customFormat="1" x14ac:dyDescent="0.3">
      <c r="A88" s="63">
        <v>5</v>
      </c>
      <c r="B88" s="63">
        <v>3</v>
      </c>
      <c r="C88" s="63">
        <v>1</v>
      </c>
      <c r="D88" s="63">
        <v>1</v>
      </c>
      <c r="E88" s="63"/>
      <c r="F88" s="68" t="s">
        <v>97</v>
      </c>
      <c r="G88" s="69" t="s">
        <v>16</v>
      </c>
      <c r="H88" s="70">
        <v>1</v>
      </c>
      <c r="I88" s="71"/>
      <c r="J88" s="72"/>
      <c r="K88" s="48"/>
      <c r="L88" s="26"/>
    </row>
    <row r="89" spans="1:12" ht="27" x14ac:dyDescent="0.3">
      <c r="A89" s="63">
        <v>5</v>
      </c>
      <c r="B89" s="63">
        <v>3</v>
      </c>
      <c r="C89" s="63">
        <v>1</v>
      </c>
      <c r="D89" s="63">
        <v>2</v>
      </c>
      <c r="E89" s="63"/>
      <c r="F89" s="65" t="s">
        <v>98</v>
      </c>
      <c r="G89" s="44" t="s">
        <v>16</v>
      </c>
      <c r="H89" s="46">
        <v>15</v>
      </c>
      <c r="I89" s="47"/>
      <c r="J89" s="48"/>
      <c r="K89" s="48"/>
      <c r="L89" s="26"/>
    </row>
    <row r="90" spans="1:12" x14ac:dyDescent="0.3">
      <c r="A90" s="63">
        <v>5</v>
      </c>
      <c r="B90" s="63">
        <v>3</v>
      </c>
      <c r="C90" s="63">
        <v>1</v>
      </c>
      <c r="D90" s="63">
        <v>3</v>
      </c>
      <c r="E90" s="63"/>
      <c r="F90" s="49" t="s">
        <v>99</v>
      </c>
      <c r="G90" s="44" t="s">
        <v>16</v>
      </c>
      <c r="H90" s="46">
        <v>3</v>
      </c>
      <c r="I90" s="47"/>
      <c r="J90" s="48"/>
      <c r="K90" s="48"/>
      <c r="L90" s="26"/>
    </row>
    <row r="91" spans="1:12" x14ac:dyDescent="0.3">
      <c r="A91" s="63">
        <v>5</v>
      </c>
      <c r="B91" s="63">
        <v>3</v>
      </c>
      <c r="C91" s="63">
        <v>1</v>
      </c>
      <c r="D91" s="63">
        <v>4</v>
      </c>
      <c r="E91" s="63"/>
      <c r="F91" s="49" t="s">
        <v>91</v>
      </c>
      <c r="G91" s="44" t="s">
        <v>32</v>
      </c>
      <c r="H91" s="46">
        <f>SUM(H89:H90)*20</f>
        <v>360</v>
      </c>
      <c r="I91" s="47"/>
      <c r="J91" s="48"/>
      <c r="K91" s="48"/>
      <c r="L91" s="26"/>
    </row>
    <row r="92" spans="1:12" x14ac:dyDescent="0.3">
      <c r="A92" s="63">
        <v>5</v>
      </c>
      <c r="B92" s="63">
        <v>3</v>
      </c>
      <c r="C92" s="63">
        <v>1</v>
      </c>
      <c r="D92" s="63">
        <v>5</v>
      </c>
      <c r="E92" s="63"/>
      <c r="F92" s="45" t="s">
        <v>100</v>
      </c>
      <c r="G92" s="44" t="s">
        <v>16</v>
      </c>
      <c r="H92" s="46">
        <v>1</v>
      </c>
      <c r="I92" s="47"/>
      <c r="J92" s="48"/>
      <c r="K92" s="48"/>
      <c r="L92" s="26"/>
    </row>
    <row r="93" spans="1:12" s="57" customFormat="1" x14ac:dyDescent="0.3">
      <c r="A93" s="64">
        <v>5</v>
      </c>
      <c r="B93" s="64">
        <v>3</v>
      </c>
      <c r="C93" s="64">
        <v>2</v>
      </c>
      <c r="D93" s="63"/>
      <c r="E93" s="63"/>
      <c r="F93" s="58" t="s">
        <v>101</v>
      </c>
      <c r="G93" s="56" t="s">
        <v>87</v>
      </c>
      <c r="H93" s="59"/>
      <c r="I93" s="60"/>
      <c r="J93" s="61"/>
      <c r="K93" s="61"/>
      <c r="L93" s="26"/>
    </row>
    <row r="94" spans="1:12" x14ac:dyDescent="0.3">
      <c r="A94" s="44"/>
      <c r="B94" s="44"/>
      <c r="C94" s="44"/>
      <c r="D94" s="44"/>
      <c r="E94" s="44"/>
      <c r="F94" s="49"/>
      <c r="G94" s="44"/>
      <c r="H94" s="46"/>
      <c r="I94" s="47"/>
      <c r="J94" s="48"/>
      <c r="K94" s="48"/>
      <c r="L94" s="26"/>
    </row>
    <row r="95" spans="1:12" s="2" customFormat="1" ht="13.5" customHeight="1" x14ac:dyDescent="0.3">
      <c r="A95" s="13" t="s">
        <v>102</v>
      </c>
      <c r="B95" s="12"/>
      <c r="C95" s="12"/>
      <c r="D95" s="12"/>
      <c r="E95" s="12"/>
      <c r="F95" s="13"/>
      <c r="G95" s="12"/>
      <c r="H95" s="14"/>
      <c r="I95" s="13"/>
      <c r="J95" s="21"/>
      <c r="K95" s="21"/>
      <c r="L95" s="26"/>
    </row>
    <row r="96" spans="1:12" s="5" customFormat="1" x14ac:dyDescent="0.3">
      <c r="A96" s="4" t="s">
        <v>103</v>
      </c>
      <c r="B96" s="7"/>
      <c r="C96" s="7"/>
      <c r="D96" s="7"/>
      <c r="E96" s="7"/>
      <c r="F96" s="4"/>
      <c r="G96" s="7"/>
      <c r="H96" s="32"/>
      <c r="I96" s="4"/>
      <c r="J96" s="23"/>
      <c r="K96" s="23"/>
      <c r="L96" s="26"/>
    </row>
    <row r="97" spans="1:12" s="2" customFormat="1" ht="13.5" customHeight="1" x14ac:dyDescent="0.3">
      <c r="A97" s="13" t="s">
        <v>104</v>
      </c>
      <c r="B97" s="12"/>
      <c r="C97" s="12"/>
      <c r="D97" s="12"/>
      <c r="E97" s="12"/>
      <c r="F97" s="13"/>
      <c r="G97" s="12"/>
      <c r="H97" s="14"/>
      <c r="I97" s="13"/>
      <c r="J97" s="21"/>
      <c r="K97" s="21"/>
      <c r="L97" s="26"/>
    </row>
  </sheetData>
  <mergeCells count="3">
    <mergeCell ref="I1:J1"/>
    <mergeCell ref="A1:E4"/>
    <mergeCell ref="F2:G2"/>
  </mergeCells>
  <phoneticPr fontId="7" type="noConversion"/>
  <printOptions horizontalCentered="1"/>
  <pageMargins left="0.23622047244094491" right="0.23622047244094491" top="0.35433070866141736" bottom="0.51181102362204722" header="0.31496062992125984" footer="0.31496062992125984"/>
  <pageSetup paperSize="9" scale="93" fitToHeight="0" orientation="portrait" r:id="rId1"/>
  <headerFooter>
    <oddFooter>&amp;L&amp;8&amp;F&amp;R&amp;8&amp;P / &amp;N</oddFooter>
  </headerFooter>
  <rowBreaks count="1" manualBreakCount="1">
    <brk id="59" max="10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ESTIM</vt:lpstr>
      <vt:lpstr>ESTIM!Impression_des_titres</vt:lpstr>
      <vt:lpstr>ESTIM!Zone_d_impression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Dimitri Moclides</dc:creator>
  <cp:keywords/>
  <dc:description/>
  <cp:lastModifiedBy>SECCIA Alexandrine</cp:lastModifiedBy>
  <cp:revision/>
  <dcterms:created xsi:type="dcterms:W3CDTF">2015-06-05T18:19:34Z</dcterms:created>
  <dcterms:modified xsi:type="dcterms:W3CDTF">2025-08-11T06:30:48Z</dcterms:modified>
  <cp:category/>
  <cp:contentStatus/>
</cp:coreProperties>
</file>